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85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  <c r="G18"/>
  <c r="G16"/>
  <c r="G15"/>
  <c r="H19"/>
  <c r="H18"/>
  <c r="H17"/>
  <c r="H16"/>
  <c r="H15"/>
  <c r="E19"/>
  <c r="E18"/>
  <c r="E16"/>
  <c r="E15"/>
  <c r="E17"/>
  <c r="Q10"/>
  <c r="Q4"/>
  <c r="D16" s="1"/>
  <c r="R10"/>
  <c r="K10"/>
  <c r="N10" s="1"/>
  <c r="D10"/>
  <c r="M10" s="1"/>
  <c r="P10" s="1"/>
  <c r="S10" s="1"/>
  <c r="R4"/>
  <c r="D19" s="1"/>
  <c r="L4"/>
  <c r="O4" s="1"/>
  <c r="D4"/>
  <c r="K4"/>
  <c r="N4" s="1"/>
  <c r="M4"/>
  <c r="P4" s="1"/>
  <c r="S4" s="1"/>
  <c r="D15" l="1"/>
  <c r="D18"/>
  <c r="L10"/>
  <c r="O10" s="1"/>
</calcChain>
</file>

<file path=xl/sharedStrings.xml><?xml version="1.0" encoding="utf-8"?>
<sst xmlns="http://schemas.openxmlformats.org/spreadsheetml/2006/main" count="66" uniqueCount="26">
  <si>
    <t>K</t>
  </si>
  <si>
    <t>H</t>
  </si>
  <si>
    <t>W</t>
  </si>
  <si>
    <t>(deg)</t>
  </si>
  <si>
    <t>(pcf)</t>
  </si>
  <si>
    <t>(ft)</t>
  </si>
  <si>
    <t>(kips)</t>
  </si>
  <si>
    <t>D</t>
  </si>
  <si>
    <t>(in)</t>
  </si>
  <si>
    <t>(kips/in)</t>
  </si>
  <si>
    <t>g</t>
  </si>
  <si>
    <t>f</t>
  </si>
  <si>
    <r>
      <t>K</t>
    </r>
    <r>
      <rPr>
        <b/>
        <vertAlign val="subscript"/>
        <sz val="12"/>
        <color theme="1"/>
        <rFont val="Times New Roman"/>
        <family val="1"/>
      </rPr>
      <t>p</t>
    </r>
  </si>
  <si>
    <r>
      <t>K</t>
    </r>
    <r>
      <rPr>
        <b/>
        <vertAlign val="subscript"/>
        <sz val="12"/>
        <color theme="1"/>
        <rFont val="Times New Roman"/>
        <family val="1"/>
      </rPr>
      <t>o</t>
    </r>
  </si>
  <si>
    <r>
      <t>R</t>
    </r>
    <r>
      <rPr>
        <b/>
        <vertAlign val="subscript"/>
        <sz val="12"/>
        <color theme="1"/>
        <rFont val="Times New Roman"/>
        <family val="1"/>
      </rPr>
      <t>p</t>
    </r>
  </si>
  <si>
    <r>
      <t>R</t>
    </r>
    <r>
      <rPr>
        <b/>
        <vertAlign val="subscript"/>
        <sz val="12"/>
        <color theme="1"/>
        <rFont val="Times New Roman"/>
        <family val="1"/>
      </rPr>
      <t>o</t>
    </r>
  </si>
  <si>
    <t>Rankine</t>
  </si>
  <si>
    <t>Coulomb</t>
  </si>
  <si>
    <t>d</t>
  </si>
  <si>
    <t>d/f</t>
  </si>
  <si>
    <r>
      <t>K</t>
    </r>
    <r>
      <rPr>
        <b/>
        <vertAlign val="subscript"/>
        <sz val="12"/>
        <color theme="1"/>
        <rFont val="Times New Roman"/>
        <family val="1"/>
      </rPr>
      <t>a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</si>
  <si>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bscript"/>
        <sz val="12"/>
        <color theme="1"/>
        <rFont val="Times New Roman"/>
        <family val="1"/>
      </rPr>
      <t>a</t>
    </r>
    <r>
      <rPr>
        <b/>
        <sz val="12"/>
        <color theme="1"/>
        <rFont val="Times New Roman"/>
        <family val="1"/>
      </rPr>
      <t>/H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</si>
  <si>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bscript"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>/H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</si>
  <si>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bscript"/>
        <sz val="12"/>
        <color theme="1"/>
        <rFont val="Times New Roman"/>
        <family val="1"/>
      </rPr>
      <t>a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</si>
  <si>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bscript"/>
        <sz val="12"/>
        <color theme="1"/>
        <rFont val="Times New Roman"/>
        <family val="1"/>
      </rPr>
      <t>p</t>
    </r>
  </si>
  <si>
    <r>
      <t>R</t>
    </r>
    <r>
      <rPr>
        <b/>
        <vertAlign val="subscript"/>
        <sz val="12"/>
        <color theme="1"/>
        <rFont val="Times New Roman"/>
        <family val="1"/>
      </rPr>
      <t>a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</si>
</sst>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ymbol"/>
      <family val="1"/>
      <charset val="2"/>
    </font>
    <font>
      <b/>
      <vertAlign val="sub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9"/>
  <sheetViews>
    <sheetView tabSelected="1" workbookViewId="0">
      <selection activeCell="I16" sqref="I16"/>
    </sheetView>
  </sheetViews>
  <sheetFormatPr defaultRowHeight="15"/>
  <cols>
    <col min="1" max="1" width="2.42578125" customWidth="1"/>
    <col min="2" max="9" width="9.140625" style="1"/>
    <col min="10" max="10" width="4.85546875" style="1" customWidth="1"/>
    <col min="11" max="21" width="9.140625" style="1"/>
  </cols>
  <sheetData>
    <row r="1" spans="2:21" ht="15.75">
      <c r="K1" s="10"/>
      <c r="L1" s="8" t="s">
        <v>16</v>
      </c>
      <c r="M1" s="8"/>
      <c r="O1" s="8" t="s">
        <v>16</v>
      </c>
      <c r="P1" s="8"/>
      <c r="T1"/>
      <c r="U1"/>
    </row>
    <row r="2" spans="2:21" ht="17.25">
      <c r="B2" s="7" t="s">
        <v>11</v>
      </c>
      <c r="C2" s="7" t="s">
        <v>19</v>
      </c>
      <c r="D2" s="7" t="s">
        <v>18</v>
      </c>
      <c r="E2" s="7" t="s">
        <v>10</v>
      </c>
      <c r="F2" s="6" t="s">
        <v>1</v>
      </c>
      <c r="G2" s="6" t="s">
        <v>2</v>
      </c>
      <c r="H2" s="6" t="s">
        <v>21</v>
      </c>
      <c r="I2" s="6" t="s">
        <v>22</v>
      </c>
      <c r="J2" s="6"/>
      <c r="K2" s="6" t="s">
        <v>13</v>
      </c>
      <c r="L2" s="6" t="s">
        <v>20</v>
      </c>
      <c r="M2" s="6" t="s">
        <v>12</v>
      </c>
      <c r="N2" s="6" t="s">
        <v>15</v>
      </c>
      <c r="O2" s="6" t="s">
        <v>25</v>
      </c>
      <c r="P2" s="6" t="s">
        <v>14</v>
      </c>
      <c r="Q2" s="6" t="s">
        <v>23</v>
      </c>
      <c r="R2" s="6" t="s">
        <v>24</v>
      </c>
      <c r="S2" s="6" t="s">
        <v>0</v>
      </c>
      <c r="T2"/>
      <c r="U2"/>
    </row>
    <row r="3" spans="2:21" ht="15.75">
      <c r="B3" s="6" t="s">
        <v>3</v>
      </c>
      <c r="C3" s="6"/>
      <c r="D3" s="6" t="s">
        <v>3</v>
      </c>
      <c r="E3" s="6" t="s">
        <v>4</v>
      </c>
      <c r="F3" s="6" t="s">
        <v>5</v>
      </c>
      <c r="G3" s="6" t="s">
        <v>5</v>
      </c>
      <c r="H3" s="6"/>
      <c r="I3" s="6"/>
      <c r="J3" s="6"/>
      <c r="K3" s="6"/>
      <c r="L3" s="6"/>
      <c r="M3" s="6"/>
      <c r="N3" s="6" t="s">
        <v>6</v>
      </c>
      <c r="O3" s="6" t="s">
        <v>6</v>
      </c>
      <c r="P3" s="6" t="s">
        <v>6</v>
      </c>
      <c r="Q3" s="6" t="s">
        <v>8</v>
      </c>
      <c r="R3" s="6" t="s">
        <v>8</v>
      </c>
      <c r="S3" s="6" t="s">
        <v>9</v>
      </c>
      <c r="T3"/>
      <c r="U3"/>
    </row>
    <row r="4" spans="2:21" ht="15.75">
      <c r="B4" s="3">
        <v>30</v>
      </c>
      <c r="C4" s="3">
        <v>0.3</v>
      </c>
      <c r="D4" s="9">
        <f>C4*B4</f>
        <v>9</v>
      </c>
      <c r="E4" s="3">
        <v>120</v>
      </c>
      <c r="F4" s="3">
        <v>5.5</v>
      </c>
      <c r="G4" s="3">
        <v>1</v>
      </c>
      <c r="H4" s="3">
        <v>1E-3</v>
      </c>
      <c r="I4" s="3">
        <v>4.0000000000000001E-3</v>
      </c>
      <c r="J4" s="3"/>
      <c r="K4" s="4">
        <f>1-SIN(B4*PI()/180)</f>
        <v>0.5</v>
      </c>
      <c r="L4" s="4">
        <f>(1-SIN(B4*PI()/180))/(1+SIN(B4*PI()/180))</f>
        <v>0.33333333333333331</v>
      </c>
      <c r="M4" s="4">
        <f>(1+SIN(B4*PI()/180))/(1-SIN(B4*PI()/180))</f>
        <v>3</v>
      </c>
      <c r="N4" s="5">
        <f>K4*F4^2*E4*G4/2/1000</f>
        <v>0.90749999999999997</v>
      </c>
      <c r="O4" s="3">
        <f>L4*F4^2*E4*G4/2/1000</f>
        <v>0.60499999999999987</v>
      </c>
      <c r="P4" s="5">
        <f>M4*F4^2*E4*G4/2/1000</f>
        <v>5.4450000000000003</v>
      </c>
      <c r="Q4" s="4">
        <f>-H4*F4*12</f>
        <v>-6.6000000000000003E-2</v>
      </c>
      <c r="R4" s="4">
        <f>I4*F4*12</f>
        <v>0.26400000000000001</v>
      </c>
      <c r="S4" s="5">
        <f>P4/R4</f>
        <v>20.625</v>
      </c>
      <c r="T4"/>
      <c r="U4"/>
    </row>
    <row r="5" spans="2:21" ht="15.75">
      <c r="B5" s="3"/>
      <c r="C5" s="3"/>
      <c r="D5" s="9"/>
      <c r="E5" s="4"/>
      <c r="F5" s="4"/>
      <c r="G5" s="3"/>
      <c r="H5" s="3"/>
      <c r="I5" s="5"/>
      <c r="J5" s="3"/>
      <c r="K5" s="4"/>
      <c r="L5" s="4"/>
      <c r="M5" s="4"/>
      <c r="N5" s="3"/>
      <c r="O5" s="3"/>
      <c r="P5" s="5"/>
      <c r="Q5" s="3"/>
      <c r="R5" s="3"/>
      <c r="S5" s="4"/>
      <c r="T5" s="4"/>
      <c r="U5" s="5"/>
    </row>
    <row r="6" spans="2:21" ht="15.75">
      <c r="B6" s="3"/>
      <c r="C6" s="3"/>
      <c r="D6" s="9"/>
      <c r="E6" s="4"/>
      <c r="F6" s="4"/>
      <c r="G6" s="3"/>
      <c r="H6" s="3"/>
      <c r="I6" s="5"/>
      <c r="J6" s="3"/>
      <c r="K6" s="4"/>
      <c r="L6" s="4"/>
      <c r="M6" s="4"/>
      <c r="N6" s="3"/>
      <c r="O6" s="3"/>
      <c r="P6" s="5"/>
      <c r="Q6" s="3"/>
      <c r="R6" s="3"/>
      <c r="S6" s="4"/>
      <c r="T6" s="4"/>
      <c r="U6" s="5"/>
    </row>
    <row r="7" spans="2:21" ht="15.75">
      <c r="K7" s="10"/>
      <c r="L7" s="8" t="s">
        <v>17</v>
      </c>
      <c r="M7" s="8"/>
      <c r="O7" s="8" t="s">
        <v>17</v>
      </c>
      <c r="P7" s="8"/>
      <c r="T7"/>
      <c r="U7"/>
    </row>
    <row r="8" spans="2:21" ht="17.25">
      <c r="B8" s="7" t="s">
        <v>11</v>
      </c>
      <c r="C8" s="7" t="s">
        <v>19</v>
      </c>
      <c r="D8" s="7" t="s">
        <v>18</v>
      </c>
      <c r="E8" s="7" t="s">
        <v>10</v>
      </c>
      <c r="F8" s="6" t="s">
        <v>1</v>
      </c>
      <c r="G8" s="6" t="s">
        <v>2</v>
      </c>
      <c r="H8" s="6" t="s">
        <v>21</v>
      </c>
      <c r="I8" s="6" t="s">
        <v>22</v>
      </c>
      <c r="J8" s="6"/>
      <c r="K8" s="6" t="s">
        <v>13</v>
      </c>
      <c r="L8" s="6" t="s">
        <v>20</v>
      </c>
      <c r="M8" s="6" t="s">
        <v>12</v>
      </c>
      <c r="N8" s="6" t="s">
        <v>15</v>
      </c>
      <c r="O8" s="6" t="s">
        <v>25</v>
      </c>
      <c r="P8" s="6" t="s">
        <v>14</v>
      </c>
      <c r="Q8" s="6" t="s">
        <v>23</v>
      </c>
      <c r="R8" s="6" t="s">
        <v>24</v>
      </c>
      <c r="S8" s="6" t="s">
        <v>0</v>
      </c>
      <c r="T8"/>
      <c r="U8"/>
    </row>
    <row r="9" spans="2:21" ht="15.75">
      <c r="B9" s="6" t="s">
        <v>3</v>
      </c>
      <c r="C9" s="6"/>
      <c r="D9" s="6" t="s">
        <v>3</v>
      </c>
      <c r="E9" s="6" t="s">
        <v>4</v>
      </c>
      <c r="F9" s="6" t="s">
        <v>5</v>
      </c>
      <c r="G9" s="6" t="s">
        <v>5</v>
      </c>
      <c r="H9" s="6"/>
      <c r="I9" s="6"/>
      <c r="J9" s="6"/>
      <c r="K9" s="6"/>
      <c r="L9" s="6"/>
      <c r="M9" s="6"/>
      <c r="N9" s="6" t="s">
        <v>6</v>
      </c>
      <c r="O9" s="6" t="s">
        <v>6</v>
      </c>
      <c r="P9" s="6" t="s">
        <v>6</v>
      </c>
      <c r="Q9" s="6" t="s">
        <v>8</v>
      </c>
      <c r="R9" s="6" t="s">
        <v>8</v>
      </c>
      <c r="S9" s="6" t="s">
        <v>9</v>
      </c>
      <c r="T9"/>
      <c r="U9"/>
    </row>
    <row r="10" spans="2:21" ht="15.75">
      <c r="B10" s="3">
        <v>30</v>
      </c>
      <c r="C10" s="3">
        <v>0.3</v>
      </c>
      <c r="D10" s="9">
        <f>C10*B10</f>
        <v>9</v>
      </c>
      <c r="E10" s="3">
        <v>120</v>
      </c>
      <c r="F10" s="3">
        <v>5.5</v>
      </c>
      <c r="G10" s="3">
        <v>1</v>
      </c>
      <c r="H10" s="3">
        <v>1E-3</v>
      </c>
      <c r="I10" s="3">
        <v>4.0000000000000001E-3</v>
      </c>
      <c r="J10" s="3"/>
      <c r="K10" s="4">
        <f>1-SIN(B10*PI()/180)</f>
        <v>0.5</v>
      </c>
      <c r="L10" s="4">
        <f>COS(B10*PI()/180)^2/(COS(D10*PI()/180)*(1+SQRT(SIN((B10+D10)*PI()/180)*SIN(B10*PI()/180)/COS(D10*PI()/180)))^2)</f>
        <v>0.31026190213222493</v>
      </c>
      <c r="M10" s="4">
        <f>COS(B10*PI()/180)^2/(COS(D10*PI()/180)*(1-SQRT(SIN((B10+D10)*PI()/180)*SIN(B10*PI()/180)/COS(D10*PI()/180)))^2)</f>
        <v>4.0024657451624641</v>
      </c>
      <c r="N10" s="5">
        <f>K10*F10^2*E10*G10/2/1000</f>
        <v>0.90749999999999997</v>
      </c>
      <c r="O10" s="3">
        <f>L10*F10^2*E10*G10/2/1000</f>
        <v>0.56312535236998829</v>
      </c>
      <c r="P10" s="5">
        <f>M10*F10^2*E10*G10/2/1000</f>
        <v>7.2644753274698726</v>
      </c>
      <c r="Q10" s="4">
        <f>-H10*F10*12</f>
        <v>-6.6000000000000003E-2</v>
      </c>
      <c r="R10" s="4">
        <f>I10*F10*12</f>
        <v>0.26400000000000001</v>
      </c>
      <c r="S10" s="5">
        <f>P10/R10</f>
        <v>27.516951997991939</v>
      </c>
      <c r="T10"/>
      <c r="U10"/>
    </row>
    <row r="11" spans="2:21" ht="15.75">
      <c r="B11" s="3"/>
      <c r="C11" s="3"/>
      <c r="D11" s="9"/>
      <c r="E11" s="4"/>
      <c r="F11" s="4"/>
      <c r="G11" s="3"/>
      <c r="H11" s="3"/>
      <c r="I11" s="5"/>
      <c r="J11" s="3"/>
      <c r="K11" s="4"/>
      <c r="L11" s="4"/>
      <c r="M11" s="4"/>
      <c r="N11" s="3"/>
      <c r="O11" s="3"/>
      <c r="P11" s="5"/>
      <c r="Q11" s="3"/>
      <c r="R11" s="3"/>
      <c r="S11" s="3"/>
      <c r="T11" s="4"/>
      <c r="U11" s="5"/>
    </row>
    <row r="12" spans="2:21" ht="15.75">
      <c r="B12" s="3"/>
      <c r="C12" s="3"/>
      <c r="D12" s="9"/>
      <c r="E12" s="4"/>
      <c r="F12" s="4"/>
      <c r="G12" s="3"/>
      <c r="H12" s="3"/>
      <c r="I12" s="5"/>
      <c r="J12" s="3"/>
      <c r="K12" s="4"/>
      <c r="L12" s="4"/>
      <c r="M12" s="4"/>
      <c r="N12" s="3"/>
      <c r="O12" s="3"/>
      <c r="P12" s="5"/>
      <c r="Q12" s="3"/>
      <c r="R12" s="3"/>
      <c r="S12" s="4"/>
      <c r="T12" s="4"/>
      <c r="U12" s="5"/>
    </row>
    <row r="13" spans="2:21" ht="15.75">
      <c r="B13" s="3"/>
      <c r="C13" s="3"/>
      <c r="E13" s="9" t="s">
        <v>16</v>
      </c>
      <c r="G13" s="3"/>
      <c r="H13" s="4" t="s">
        <v>17</v>
      </c>
      <c r="I13" s="5"/>
      <c r="J13" s="3"/>
      <c r="K13" s="4"/>
      <c r="L13" s="4"/>
      <c r="M13" s="4"/>
      <c r="N13" s="3"/>
      <c r="O13" s="3"/>
      <c r="P13" s="5"/>
      <c r="Q13" s="3"/>
      <c r="R13" s="3"/>
      <c r="S13" s="4"/>
      <c r="T13" s="4"/>
      <c r="U13" s="5"/>
    </row>
    <row r="14" spans="2:21" ht="15.75">
      <c r="B14" s="3"/>
      <c r="C14" s="3"/>
      <c r="D14" s="9" t="s">
        <v>7</v>
      </c>
      <c r="E14" s="4" t="s">
        <v>0</v>
      </c>
      <c r="G14" s="3" t="s">
        <v>7</v>
      </c>
      <c r="H14" s="4" t="s">
        <v>0</v>
      </c>
      <c r="I14" s="5"/>
      <c r="J14" s="3"/>
      <c r="K14" s="4"/>
      <c r="L14" s="4"/>
      <c r="M14" s="4"/>
      <c r="N14" s="3"/>
      <c r="O14" s="3"/>
      <c r="P14" s="5"/>
      <c r="Q14" s="3"/>
      <c r="R14" s="3"/>
      <c r="S14" s="4"/>
      <c r="T14" s="4"/>
      <c r="U14" s="5"/>
    </row>
    <row r="15" spans="2:21" ht="15.75">
      <c r="B15" s="3"/>
      <c r="C15" s="3"/>
      <c r="D15" s="4">
        <f>10*Q4</f>
        <v>-0.66</v>
      </c>
      <c r="E15" s="4">
        <f>L4</f>
        <v>0.33333333333333331</v>
      </c>
      <c r="G15" s="3">
        <f>10*Q10</f>
        <v>-0.66</v>
      </c>
      <c r="H15" s="4">
        <f>L10</f>
        <v>0.31026190213222493</v>
      </c>
      <c r="I15" s="5"/>
      <c r="J15" s="3"/>
      <c r="K15" s="4"/>
      <c r="L15" s="4"/>
      <c r="M15" s="4"/>
      <c r="N15" s="3"/>
      <c r="O15" s="3"/>
      <c r="P15" s="5"/>
      <c r="Q15" s="3"/>
      <c r="R15" s="3"/>
      <c r="S15" s="3"/>
      <c r="T15" s="4"/>
      <c r="U15" s="5"/>
    </row>
    <row r="16" spans="2:21" ht="15.75">
      <c r="B16" s="3"/>
      <c r="C16" s="3"/>
      <c r="D16" s="4">
        <f>Q4</f>
        <v>-6.6000000000000003E-2</v>
      </c>
      <c r="E16" s="4">
        <f>L4</f>
        <v>0.33333333333333331</v>
      </c>
      <c r="G16" s="4">
        <f>Q10</f>
        <v>-6.6000000000000003E-2</v>
      </c>
      <c r="H16" s="4">
        <f>L10</f>
        <v>0.31026190213222493</v>
      </c>
      <c r="I16" s="5"/>
      <c r="J16" s="3"/>
      <c r="K16" s="4"/>
      <c r="L16" s="4"/>
      <c r="M16" s="4"/>
      <c r="N16" s="3"/>
      <c r="O16" s="3"/>
      <c r="P16" s="5"/>
      <c r="Q16" s="3"/>
      <c r="R16" s="3"/>
      <c r="S16" s="4"/>
      <c r="T16" s="4"/>
      <c r="U16" s="5"/>
    </row>
    <row r="17" spans="2:21" ht="15.75">
      <c r="B17" s="3"/>
      <c r="C17" s="3"/>
      <c r="D17" s="4">
        <v>0</v>
      </c>
      <c r="E17" s="4">
        <f>K4</f>
        <v>0.5</v>
      </c>
      <c r="G17" s="3">
        <v>0</v>
      </c>
      <c r="H17" s="4">
        <f>K10</f>
        <v>0.5</v>
      </c>
      <c r="I17" s="5"/>
      <c r="J17" s="3"/>
      <c r="K17" s="4"/>
      <c r="L17" s="4"/>
      <c r="M17" s="4"/>
      <c r="N17" s="3"/>
      <c r="O17" s="3"/>
      <c r="P17" s="5"/>
      <c r="Q17" s="3"/>
      <c r="R17" s="3"/>
      <c r="S17" s="4"/>
      <c r="T17" s="4"/>
      <c r="U17" s="5"/>
    </row>
    <row r="18" spans="2:21" ht="15.75">
      <c r="B18" s="3"/>
      <c r="C18" s="3"/>
      <c r="D18" s="4">
        <f>R4</f>
        <v>0.26400000000000001</v>
      </c>
      <c r="E18" s="4">
        <f>M4</f>
        <v>3</v>
      </c>
      <c r="G18" s="4">
        <f>R10</f>
        <v>0.26400000000000001</v>
      </c>
      <c r="H18" s="4">
        <f>M10</f>
        <v>4.0024657451624641</v>
      </c>
      <c r="I18" s="5"/>
      <c r="J18" s="3"/>
      <c r="K18" s="4"/>
      <c r="L18" s="4"/>
      <c r="M18" s="4"/>
      <c r="N18" s="3"/>
      <c r="O18" s="3"/>
      <c r="P18" s="5"/>
      <c r="Q18" s="3"/>
      <c r="R18" s="3"/>
      <c r="S18" s="4"/>
      <c r="T18" s="4"/>
      <c r="U18" s="5"/>
    </row>
    <row r="19" spans="2:21" ht="15.75">
      <c r="D19" s="4">
        <f>10*R4</f>
        <v>2.64</v>
      </c>
      <c r="E19" s="2">
        <f>M4</f>
        <v>3</v>
      </c>
      <c r="G19" s="1">
        <f>10*R10</f>
        <v>2.64</v>
      </c>
      <c r="H19" s="2">
        <f>M10</f>
        <v>4.0024657451624641</v>
      </c>
    </row>
  </sheetData>
  <mergeCells count="4">
    <mergeCell ref="L7:M7"/>
    <mergeCell ref="O7:P7"/>
    <mergeCell ref="L1:M1"/>
    <mergeCell ref="O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Talbott</dc:creator>
  <cp:lastModifiedBy>Aaron Talbott</cp:lastModifiedBy>
  <dcterms:created xsi:type="dcterms:W3CDTF">2007-10-02T15:58:41Z</dcterms:created>
  <dcterms:modified xsi:type="dcterms:W3CDTF">2007-10-03T17:40:10Z</dcterms:modified>
</cp:coreProperties>
</file>