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rsonal\NutrientReductionGame\"/>
    </mc:Choice>
  </mc:AlternateContent>
  <bookViews>
    <workbookView xWindow="0" yWindow="0" windowWidth="19200" windowHeight="11610"/>
  </bookViews>
  <sheets>
    <sheet name="To print" sheetId="3" r:id="rId1"/>
  </sheets>
  <calcPr calcId="162913"/>
</workbook>
</file>

<file path=xl/calcChain.xml><?xml version="1.0" encoding="utf-8"?>
<calcChain xmlns="http://schemas.openxmlformats.org/spreadsheetml/2006/main">
  <c r="G55" i="3" l="1"/>
  <c r="F55" i="3"/>
  <c r="E55" i="3"/>
  <c r="D55" i="3"/>
  <c r="C55" i="3"/>
  <c r="B55" i="3"/>
  <c r="G54" i="3"/>
  <c r="F54" i="3"/>
  <c r="E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E50" i="3"/>
  <c r="B50" i="3"/>
  <c r="G49" i="3"/>
  <c r="F49" i="3"/>
  <c r="E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G44" i="3"/>
  <c r="F44" i="3"/>
  <c r="E44" i="3"/>
  <c r="D44" i="3"/>
  <c r="C44" i="3"/>
  <c r="B44" i="3"/>
  <c r="G35" i="3"/>
  <c r="F35" i="3"/>
  <c r="E35" i="3"/>
  <c r="D35" i="3"/>
  <c r="C35" i="3"/>
  <c r="B35" i="3"/>
  <c r="G34" i="3"/>
  <c r="F34" i="3"/>
  <c r="E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E30" i="3"/>
  <c r="B30" i="3"/>
  <c r="G29" i="3"/>
  <c r="F29" i="3"/>
  <c r="E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G24" i="3"/>
  <c r="F24" i="3"/>
  <c r="E24" i="3"/>
  <c r="D24" i="3"/>
  <c r="C24" i="3"/>
  <c r="B24" i="3"/>
  <c r="N55" i="3"/>
  <c r="M55" i="3"/>
  <c r="J55" i="3"/>
  <c r="N54" i="3"/>
  <c r="M54" i="3"/>
  <c r="J54" i="3"/>
  <c r="N53" i="3"/>
  <c r="M53" i="3"/>
  <c r="J53" i="3"/>
  <c r="N52" i="3"/>
  <c r="M52" i="3"/>
  <c r="J52" i="3"/>
  <c r="N51" i="3"/>
  <c r="M51" i="3"/>
  <c r="J51" i="3"/>
  <c r="N50" i="3"/>
  <c r="M50" i="3"/>
  <c r="J50" i="3"/>
  <c r="N49" i="3"/>
  <c r="M49" i="3"/>
  <c r="J49" i="3"/>
  <c r="N48" i="3"/>
  <c r="M48" i="3"/>
  <c r="J48" i="3"/>
  <c r="N47" i="3"/>
  <c r="M47" i="3"/>
  <c r="J47" i="3"/>
  <c r="N46" i="3"/>
  <c r="M46" i="3"/>
  <c r="J46" i="3"/>
  <c r="N45" i="3"/>
  <c r="M45" i="3"/>
  <c r="J45" i="3"/>
  <c r="N44" i="3"/>
  <c r="M44" i="3"/>
  <c r="J44" i="3"/>
  <c r="N35" i="3"/>
  <c r="M35" i="3"/>
  <c r="J35" i="3"/>
  <c r="N34" i="3"/>
  <c r="M34" i="3"/>
  <c r="J34" i="3"/>
  <c r="N33" i="3"/>
  <c r="M33" i="3"/>
  <c r="J33" i="3"/>
  <c r="N32" i="3"/>
  <c r="M32" i="3"/>
  <c r="J32" i="3"/>
  <c r="N31" i="3"/>
  <c r="M31" i="3"/>
  <c r="J31" i="3"/>
  <c r="N30" i="3"/>
  <c r="M30" i="3"/>
  <c r="J30" i="3"/>
  <c r="N29" i="3"/>
  <c r="M29" i="3"/>
  <c r="J29" i="3"/>
  <c r="N28" i="3"/>
  <c r="M28" i="3"/>
  <c r="J28" i="3"/>
  <c r="N27" i="3"/>
  <c r="M27" i="3"/>
  <c r="J27" i="3"/>
  <c r="N26" i="3"/>
  <c r="M26" i="3"/>
  <c r="J26" i="3"/>
  <c r="N25" i="3"/>
  <c r="M25" i="3"/>
  <c r="J25" i="3"/>
  <c r="N24" i="3"/>
  <c r="M24" i="3"/>
  <c r="J24" i="3"/>
  <c r="E15" i="3"/>
  <c r="E14" i="3"/>
  <c r="E13" i="3"/>
  <c r="E8" i="3"/>
  <c r="E7" i="3"/>
  <c r="E6" i="3"/>
  <c r="E5" i="3"/>
  <c r="B12" i="3"/>
  <c r="B11" i="3"/>
  <c r="B8" i="3"/>
  <c r="B7" i="3"/>
  <c r="N15" i="3"/>
  <c r="M15" i="3"/>
  <c r="B15" i="3" s="1"/>
  <c r="N14" i="3"/>
  <c r="M14" i="3"/>
  <c r="N13" i="3"/>
  <c r="M13" i="3"/>
  <c r="B13" i="3" s="1"/>
  <c r="N12" i="3"/>
  <c r="E12" i="3" s="1"/>
  <c r="M12" i="3"/>
  <c r="N11" i="3"/>
  <c r="E11" i="3" s="1"/>
  <c r="M11" i="3"/>
  <c r="N10" i="3"/>
  <c r="E10" i="3" s="1"/>
  <c r="M10" i="3"/>
  <c r="B10" i="3" s="1"/>
  <c r="N9" i="3"/>
  <c r="E9" i="3" s="1"/>
  <c r="M9" i="3"/>
  <c r="N8" i="3"/>
  <c r="M8" i="3"/>
  <c r="N7" i="3"/>
  <c r="M7" i="3"/>
  <c r="N6" i="3"/>
  <c r="M6" i="3"/>
  <c r="B6" i="3" s="1"/>
  <c r="N5" i="3"/>
  <c r="M5" i="3"/>
  <c r="N4" i="3"/>
  <c r="E4" i="3" s="1"/>
  <c r="M4" i="3"/>
  <c r="B4" i="3" s="1"/>
  <c r="J15" i="3" l="1"/>
  <c r="J14" i="3"/>
  <c r="J13" i="3"/>
  <c r="J12" i="3"/>
  <c r="J11" i="3"/>
  <c r="J10" i="3"/>
  <c r="J9" i="3"/>
  <c r="J8" i="3"/>
  <c r="J7" i="3"/>
  <c r="J6" i="3"/>
  <c r="J5" i="3"/>
  <c r="J4" i="3"/>
  <c r="G14" i="3" l="1"/>
  <c r="F14" i="3"/>
  <c r="G15" i="3" l="1"/>
  <c r="F15" i="3"/>
  <c r="D15" i="3"/>
  <c r="C15" i="3"/>
  <c r="G13" i="3"/>
  <c r="F13" i="3"/>
  <c r="D13" i="3"/>
  <c r="C13" i="3"/>
  <c r="G12" i="3"/>
  <c r="F12" i="3"/>
  <c r="D12" i="3"/>
  <c r="C12" i="3"/>
  <c r="G11" i="3"/>
  <c r="F11" i="3"/>
  <c r="D11" i="3"/>
  <c r="C11" i="3"/>
  <c r="G9" i="3"/>
  <c r="F9" i="3"/>
  <c r="G8" i="3"/>
  <c r="F8" i="3"/>
  <c r="D8" i="3"/>
  <c r="C8" i="3"/>
  <c r="G7" i="3"/>
  <c r="F7" i="3"/>
  <c r="D7" i="3"/>
  <c r="C7" i="3"/>
  <c r="G6" i="3"/>
  <c r="F6" i="3"/>
  <c r="D6" i="3"/>
  <c r="C6" i="3"/>
  <c r="G5" i="3"/>
  <c r="F5" i="3"/>
  <c r="G4" i="3"/>
  <c r="F4" i="3"/>
  <c r="D4" i="3"/>
  <c r="C4" i="3"/>
</calcChain>
</file>

<file path=xl/sharedStrings.xml><?xml version="1.0" encoding="utf-8"?>
<sst xmlns="http://schemas.openxmlformats.org/spreadsheetml/2006/main" count="120" uniqueCount="40">
  <si>
    <t>No till</t>
  </si>
  <si>
    <t>Controlled drainage</t>
  </si>
  <si>
    <t>Terraces</t>
  </si>
  <si>
    <t>Denitrifying bioreactor</t>
  </si>
  <si>
    <t>Riparian buffer strip</t>
  </si>
  <si>
    <t>Fertilizer Timing – Apply N after planting</t>
  </si>
  <si>
    <t>Constructed wetland</t>
  </si>
  <si>
    <t>Cover crops</t>
  </si>
  <si>
    <t>Convert corn to perennial bioenergy crop</t>
  </si>
  <si>
    <t>Convert corn to pasture</t>
  </si>
  <si>
    <t xml:space="preserve">Conservation Practice Choices </t>
  </si>
  <si>
    <t>Cost to you   (25%)     ($)</t>
  </si>
  <si>
    <t>suitable</t>
  </si>
  <si>
    <t xml:space="preserve">not </t>
  </si>
  <si>
    <r>
      <rPr>
        <sz val="12"/>
        <color theme="1"/>
        <rFont val="Calibri"/>
        <family val="2"/>
        <scheme val="minor"/>
      </rPr>
      <t xml:space="preserve">Watershed project pays </t>
    </r>
    <r>
      <rPr>
        <sz val="14"/>
        <color theme="1"/>
        <rFont val="Calibri"/>
        <family val="2"/>
        <scheme val="minor"/>
      </rPr>
      <t xml:space="preserve">(75%) </t>
    </r>
    <r>
      <rPr>
        <sz val="12"/>
        <color theme="1"/>
        <rFont val="Calibri"/>
        <family val="2"/>
        <scheme val="minor"/>
      </rPr>
      <t xml:space="preserve">         </t>
    </r>
    <r>
      <rPr>
        <sz val="14"/>
        <color theme="1"/>
        <rFont val="Calibri"/>
        <family val="2"/>
        <scheme val="minor"/>
      </rPr>
      <t>($)</t>
    </r>
  </si>
  <si>
    <t>Fertilizer Rate - Apply at Maximum Return to Nitrogen (MRTN) (recommended rate)</t>
  </si>
  <si>
    <t>Saturated Buffers</t>
  </si>
  <si>
    <t>Alternative  spending to consider (suggest others)</t>
  </si>
  <si>
    <t>(If you choose this do not play a piece during your turn.)</t>
  </si>
  <si>
    <t>Save towards used pickup truck</t>
  </si>
  <si>
    <t>Save towards  tuition for daughter</t>
  </si>
  <si>
    <r>
      <rPr>
        <b/>
        <i/>
        <sz val="14"/>
        <color theme="1"/>
        <rFont val="Calibri"/>
        <family val="2"/>
        <scheme val="minor"/>
      </rPr>
      <t>Brooks Big Farm</t>
    </r>
    <r>
      <rPr>
        <i/>
        <sz val="14"/>
        <color theme="1"/>
        <rFont val="Calibri"/>
        <family val="2"/>
        <scheme val="minor"/>
      </rPr>
      <t xml:space="preserve">. You farm 5,000 acres in several watersheds. You have $50,000 after farm expenses that you can easily spend on conservation, but your concern is efficiency. </t>
    </r>
  </si>
  <si>
    <t>Cost to you   (25%)       ($)</t>
  </si>
  <si>
    <t>Cost per acre ($)</t>
  </si>
  <si>
    <t>Cost for 4 years for 100 acres ($)</t>
  </si>
  <si>
    <t>N reduction (%)</t>
  </si>
  <si>
    <t>N reduction drained field each year for 100 acres</t>
  </si>
  <si>
    <t>N reduction UNdrained field each year for 100 acres</t>
  </si>
  <si>
    <t>Basis for numbers - No need to print this part</t>
  </si>
  <si>
    <t>Cost to  you     (25%)        ($)</t>
  </si>
  <si>
    <r>
      <t xml:space="preserve">-1,000   </t>
    </r>
    <r>
      <rPr>
        <sz val="11"/>
        <color theme="1"/>
        <rFont val="Calibri"/>
        <family val="2"/>
        <scheme val="minor"/>
      </rPr>
      <t>(you earn)</t>
    </r>
  </si>
  <si>
    <r>
      <rPr>
        <b/>
        <i/>
        <sz val="14"/>
        <color theme="1"/>
        <rFont val="Calibri"/>
        <family val="2"/>
        <scheme val="minor"/>
      </rPr>
      <t>Sunshine Small Farm</t>
    </r>
    <r>
      <rPr>
        <i/>
        <sz val="14"/>
        <color theme="1"/>
        <rFont val="Calibri"/>
        <family val="2"/>
        <scheme val="minor"/>
      </rPr>
      <t xml:space="preserve"> - You  have $3,000 in disposable income, and  you want to do all you can to improve water quality in your watershed. </t>
    </r>
  </si>
  <si>
    <r>
      <rPr>
        <b/>
        <i/>
        <sz val="14"/>
        <color theme="1"/>
        <rFont val="Calibri"/>
        <family val="2"/>
        <scheme val="minor"/>
      </rPr>
      <t>McDonalds Rented Farm</t>
    </r>
    <r>
      <rPr>
        <i/>
        <sz val="14"/>
        <color theme="1"/>
        <rFont val="Calibri"/>
        <family val="2"/>
        <scheme val="minor"/>
      </rPr>
      <t xml:space="preserve"> - You have $10,000 after farm expenses. You would like the voluntary strategy to work, but you are renting the land. Your landlord is open to changes if you can convince her. </t>
    </r>
  </si>
  <si>
    <t>Nitrogen loss reduction                                          (lbs/yr)</t>
  </si>
  <si>
    <t>Sunshine Small Farm  SU              (100 acres undrained)                            Initial N load - 200 lbs/yr N</t>
  </si>
  <si>
    <t>Sunshine Small Farm  ST                  (100 acres tile drained)                            Initial N load - 2,000 lbs/yr N</t>
  </si>
  <si>
    <t>McDonalds Rented Farm MT                  (100 acres tile drained)                            Initial N load - 2,000 lbs/yr N</t>
  </si>
  <si>
    <t>Brooks Big Farm (BU)             (100 acres undrained)                            Initial N load - 200 lbs/yr N</t>
  </si>
  <si>
    <t>Brooks Big Farm (BT)                 (100 acres tile drained)                            Initial N  load - 2,000 lbs/yr N</t>
  </si>
  <si>
    <t>McDonalds Rented Farm MU              (100 acres undrained)                            Initial N  load - 200 lbs/yr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</si>
</sst>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2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15" xfId="0" applyFont="1" applyBorder="1" applyAlignment="1">
      <alignment vertical="center" wrapText="1"/>
    </xf>
    <xf numFmtId="164" fontId="2" fillId="2" borderId="16" xfId="0" applyNumberFormat="1" applyFont="1" applyFill="1" applyBorder="1" applyAlignment="1">
      <alignment wrapText="1"/>
    </xf>
    <xf numFmtId="164" fontId="2" fillId="2" borderId="17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6" fontId="2" fillId="2" borderId="1" xfId="0" quotePrefix="1" applyNumberFormat="1" applyFont="1" applyFill="1" applyBorder="1" applyAlignment="1">
      <alignment horizontal="right" wrapText="1"/>
    </xf>
    <xf numFmtId="0" fontId="7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3" fontId="4" fillId="0" borderId="4" xfId="0" applyNumberFormat="1" applyFont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8" fillId="5" borderId="0" xfId="0" applyFont="1" applyFill="1" applyAlignment="1">
      <alignment wrapText="1"/>
    </xf>
    <xf numFmtId="0" fontId="1" fillId="5" borderId="14" xfId="0" applyFont="1" applyFill="1" applyBorder="1" applyAlignment="1">
      <alignment horizontal="center" vertical="center" wrapText="1"/>
    </xf>
    <xf numFmtId="9" fontId="1" fillId="5" borderId="0" xfId="0" applyNumberFormat="1" applyFont="1" applyFill="1"/>
    <xf numFmtId="0" fontId="1" fillId="5" borderId="0" xfId="0" applyFont="1" applyFill="1"/>
    <xf numFmtId="0" fontId="1" fillId="5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164" fontId="2" fillId="2" borderId="28" xfId="0" applyNumberFormat="1" applyFont="1" applyFill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90" zoomScaleNormal="90" workbookViewId="0">
      <selection activeCell="B23" sqref="B23"/>
    </sheetView>
  </sheetViews>
  <sheetFormatPr defaultRowHeight="15" x14ac:dyDescent="0.25"/>
  <cols>
    <col min="1" max="1" width="48" customWidth="1"/>
    <col min="2" max="2" width="11.5703125" customWidth="1"/>
    <col min="3" max="3" width="11.7109375" customWidth="1"/>
    <col min="4" max="4" width="13.7109375" customWidth="1"/>
    <col min="5" max="5" width="11.7109375" customWidth="1"/>
    <col min="6" max="6" width="11.28515625" customWidth="1"/>
    <col min="7" max="7" width="14.140625" customWidth="1"/>
    <col min="8" max="8" width="7.7109375" customWidth="1"/>
    <col min="11" max="11" width="5.42578125" customWidth="1"/>
    <col min="12" max="12" width="11.28515625" customWidth="1"/>
  </cols>
  <sheetData>
    <row r="1" spans="1:15" ht="41.25" customHeight="1" x14ac:dyDescent="0.3">
      <c r="A1" s="39" t="s">
        <v>31</v>
      </c>
      <c r="B1" s="39"/>
      <c r="C1" s="39"/>
      <c r="D1" s="39"/>
      <c r="E1" s="39"/>
      <c r="F1" s="39"/>
      <c r="G1" s="39"/>
    </row>
    <row r="2" spans="1:15" ht="54" customHeight="1" x14ac:dyDescent="0.3">
      <c r="A2" s="49" t="s">
        <v>10</v>
      </c>
      <c r="B2" s="42" t="s">
        <v>34</v>
      </c>
      <c r="C2" s="43"/>
      <c r="D2" s="44"/>
      <c r="E2" s="45" t="s">
        <v>35</v>
      </c>
      <c r="F2" s="43"/>
      <c r="G2" s="46"/>
      <c r="I2" s="31" t="s">
        <v>28</v>
      </c>
      <c r="J2" s="32"/>
      <c r="K2" s="32"/>
      <c r="L2" s="32"/>
      <c r="M2" s="32"/>
      <c r="N2" s="32"/>
    </row>
    <row r="3" spans="1:15" ht="78.75" customHeight="1" thickBot="1" x14ac:dyDescent="0.35">
      <c r="A3" s="50"/>
      <c r="B3" s="20" t="s">
        <v>33</v>
      </c>
      <c r="C3" s="21" t="s">
        <v>11</v>
      </c>
      <c r="D3" s="22" t="s">
        <v>14</v>
      </c>
      <c r="E3" s="20" t="s">
        <v>33</v>
      </c>
      <c r="F3" s="21" t="s">
        <v>29</v>
      </c>
      <c r="G3" s="22" t="s">
        <v>14</v>
      </c>
      <c r="H3" s="8"/>
      <c r="I3" s="33" t="s">
        <v>23</v>
      </c>
      <c r="J3" s="33" t="s">
        <v>24</v>
      </c>
      <c r="K3" s="33"/>
      <c r="L3" s="33" t="s">
        <v>25</v>
      </c>
      <c r="M3" s="34" t="s">
        <v>27</v>
      </c>
      <c r="N3" s="34" t="s">
        <v>26</v>
      </c>
      <c r="O3" s="8"/>
    </row>
    <row r="4" spans="1:15" ht="19.5" thickBot="1" x14ac:dyDescent="0.35">
      <c r="A4" s="23" t="s">
        <v>6</v>
      </c>
      <c r="B4" s="6">
        <f>M4</f>
        <v>100</v>
      </c>
      <c r="C4" s="1">
        <f>$J4*0.25</f>
        <v>4000</v>
      </c>
      <c r="D4" s="27">
        <f>$J4*0.75</f>
        <v>12000</v>
      </c>
      <c r="E4" s="26">
        <f>N4</f>
        <v>1000</v>
      </c>
      <c r="F4" s="1">
        <f t="shared" ref="F4:F15" si="0">$J4*0.25</f>
        <v>4000</v>
      </c>
      <c r="G4" s="1">
        <f t="shared" ref="G4:G15" si="1">$J4*0.75</f>
        <v>12000</v>
      </c>
      <c r="I4" s="35">
        <v>40</v>
      </c>
      <c r="J4" s="33">
        <f>I4*100*4</f>
        <v>16000</v>
      </c>
      <c r="K4" s="32"/>
      <c r="L4" s="36">
        <v>0.5</v>
      </c>
      <c r="M4" s="37">
        <f>L4*100*2</f>
        <v>100</v>
      </c>
      <c r="N4" s="37">
        <f>L4*20*100</f>
        <v>1000</v>
      </c>
    </row>
    <row r="5" spans="1:15" ht="19.5" thickBot="1" x14ac:dyDescent="0.35">
      <c r="A5" s="23" t="s">
        <v>1</v>
      </c>
      <c r="B5" s="24" t="s">
        <v>13</v>
      </c>
      <c r="C5" s="2" t="s">
        <v>12</v>
      </c>
      <c r="D5" s="28"/>
      <c r="E5" s="26">
        <f t="shared" ref="E5:E15" si="2">N5</f>
        <v>600</v>
      </c>
      <c r="F5" s="1">
        <f t="shared" si="0"/>
        <v>1000</v>
      </c>
      <c r="G5" s="1">
        <f t="shared" si="1"/>
        <v>3000</v>
      </c>
      <c r="I5" s="38">
        <v>10</v>
      </c>
      <c r="J5" s="33">
        <f t="shared" ref="J5:J15" si="3">I5*100*4</f>
        <v>4000</v>
      </c>
      <c r="K5" s="32"/>
      <c r="L5" s="36">
        <v>0.3</v>
      </c>
      <c r="M5" s="37">
        <f t="shared" ref="M5:M15" si="4">L5*100*2</f>
        <v>60</v>
      </c>
      <c r="N5" s="37">
        <f t="shared" ref="N5:N15" si="5">L5*20*100</f>
        <v>600</v>
      </c>
    </row>
    <row r="6" spans="1:15" ht="19.5" thickBot="1" x14ac:dyDescent="0.35">
      <c r="A6" s="23" t="s">
        <v>9</v>
      </c>
      <c r="B6" s="6">
        <f t="shared" ref="B6:B8" si="6">M6</f>
        <v>170</v>
      </c>
      <c r="C6" s="1">
        <f t="shared" ref="C6:C8" si="7">$J6*0.25</f>
        <v>20000</v>
      </c>
      <c r="D6" s="27">
        <f t="shared" ref="D6:D8" si="8">$J6*0.75</f>
        <v>60000</v>
      </c>
      <c r="E6" s="26">
        <f t="shared" si="2"/>
        <v>1700</v>
      </c>
      <c r="F6" s="1">
        <f t="shared" si="0"/>
        <v>20000</v>
      </c>
      <c r="G6" s="1">
        <f t="shared" si="1"/>
        <v>60000</v>
      </c>
      <c r="I6" s="38">
        <v>200</v>
      </c>
      <c r="J6" s="33">
        <f t="shared" si="3"/>
        <v>80000</v>
      </c>
      <c r="K6" s="32"/>
      <c r="L6" s="36">
        <v>0.85</v>
      </c>
      <c r="M6" s="37">
        <f t="shared" si="4"/>
        <v>170</v>
      </c>
      <c r="N6" s="37">
        <f t="shared" si="5"/>
        <v>1700</v>
      </c>
    </row>
    <row r="7" spans="1:15" ht="19.5" thickBot="1" x14ac:dyDescent="0.35">
      <c r="A7" s="23" t="s">
        <v>8</v>
      </c>
      <c r="B7" s="6">
        <f t="shared" si="6"/>
        <v>150</v>
      </c>
      <c r="C7" s="1">
        <f t="shared" si="7"/>
        <v>30000</v>
      </c>
      <c r="D7" s="27">
        <f t="shared" si="8"/>
        <v>90000</v>
      </c>
      <c r="E7" s="26">
        <f t="shared" si="2"/>
        <v>1500</v>
      </c>
      <c r="F7" s="1">
        <f t="shared" si="0"/>
        <v>30000</v>
      </c>
      <c r="G7" s="1">
        <f t="shared" si="1"/>
        <v>90000</v>
      </c>
      <c r="I7" s="38">
        <v>300</v>
      </c>
      <c r="J7" s="33">
        <f t="shared" si="3"/>
        <v>120000</v>
      </c>
      <c r="K7" s="32"/>
      <c r="L7" s="36">
        <v>0.75</v>
      </c>
      <c r="M7" s="37">
        <f t="shared" si="4"/>
        <v>150</v>
      </c>
      <c r="N7" s="37">
        <f t="shared" si="5"/>
        <v>1500</v>
      </c>
    </row>
    <row r="8" spans="1:15" ht="19.5" thickBot="1" x14ac:dyDescent="0.35">
      <c r="A8" s="23" t="s">
        <v>7</v>
      </c>
      <c r="B8" s="6">
        <f t="shared" si="6"/>
        <v>60</v>
      </c>
      <c r="C8" s="1">
        <f t="shared" si="7"/>
        <v>3000</v>
      </c>
      <c r="D8" s="27">
        <f t="shared" si="8"/>
        <v>9000</v>
      </c>
      <c r="E8" s="26">
        <f t="shared" si="2"/>
        <v>600</v>
      </c>
      <c r="F8" s="1">
        <f t="shared" si="0"/>
        <v>3000</v>
      </c>
      <c r="G8" s="1">
        <f t="shared" si="1"/>
        <v>9000</v>
      </c>
      <c r="I8" s="38">
        <v>30</v>
      </c>
      <c r="J8" s="33">
        <f t="shared" si="3"/>
        <v>12000</v>
      </c>
      <c r="K8" s="32"/>
      <c r="L8" s="36">
        <v>0.3</v>
      </c>
      <c r="M8" s="37">
        <f t="shared" si="4"/>
        <v>60</v>
      </c>
      <c r="N8" s="37">
        <f t="shared" si="5"/>
        <v>600</v>
      </c>
    </row>
    <row r="9" spans="1:15" ht="19.5" thickBot="1" x14ac:dyDescent="0.35">
      <c r="A9" s="23" t="s">
        <v>3</v>
      </c>
      <c r="B9" s="24" t="s">
        <v>13</v>
      </c>
      <c r="C9" s="2" t="s">
        <v>12</v>
      </c>
      <c r="D9" s="28"/>
      <c r="E9" s="26">
        <f t="shared" si="2"/>
        <v>800</v>
      </c>
      <c r="F9" s="1">
        <f t="shared" si="0"/>
        <v>1000</v>
      </c>
      <c r="G9" s="1">
        <f t="shared" si="1"/>
        <v>3000</v>
      </c>
      <c r="I9" s="38">
        <v>10</v>
      </c>
      <c r="J9" s="33">
        <f t="shared" si="3"/>
        <v>4000</v>
      </c>
      <c r="K9" s="32"/>
      <c r="L9" s="36">
        <v>0.4</v>
      </c>
      <c r="M9" s="37">
        <f t="shared" si="4"/>
        <v>80</v>
      </c>
      <c r="N9" s="37">
        <f t="shared" si="5"/>
        <v>800</v>
      </c>
    </row>
    <row r="10" spans="1:15" ht="36.4" customHeight="1" thickBot="1" x14ac:dyDescent="0.35">
      <c r="A10" s="23" t="s">
        <v>15</v>
      </c>
      <c r="B10" s="6">
        <f t="shared" ref="B10:B13" si="9">M10</f>
        <v>20</v>
      </c>
      <c r="C10" s="19" t="s">
        <v>30</v>
      </c>
      <c r="D10" s="29">
        <v>0</v>
      </c>
      <c r="E10" s="26">
        <f t="shared" si="2"/>
        <v>200</v>
      </c>
      <c r="F10" s="19" t="s">
        <v>30</v>
      </c>
      <c r="G10" s="4">
        <v>0</v>
      </c>
      <c r="I10" s="38">
        <v>-2</v>
      </c>
      <c r="J10" s="33">
        <f t="shared" si="3"/>
        <v>-800</v>
      </c>
      <c r="K10" s="32"/>
      <c r="L10" s="36">
        <v>0.1</v>
      </c>
      <c r="M10" s="37">
        <f t="shared" si="4"/>
        <v>20</v>
      </c>
      <c r="N10" s="37">
        <f t="shared" si="5"/>
        <v>200</v>
      </c>
    </row>
    <row r="11" spans="1:15" ht="19.5" thickBot="1" x14ac:dyDescent="0.35">
      <c r="A11" s="23" t="s">
        <v>5</v>
      </c>
      <c r="B11" s="6">
        <f t="shared" si="9"/>
        <v>10</v>
      </c>
      <c r="C11" s="1">
        <f t="shared" ref="C11:C15" si="10">$J11*0.25</f>
        <v>1200</v>
      </c>
      <c r="D11" s="27">
        <f t="shared" ref="D11:D15" si="11">$J11*0.75</f>
        <v>3600</v>
      </c>
      <c r="E11" s="26">
        <f t="shared" si="2"/>
        <v>100</v>
      </c>
      <c r="F11" s="1">
        <f t="shared" si="0"/>
        <v>1200</v>
      </c>
      <c r="G11" s="1">
        <f t="shared" si="1"/>
        <v>3600</v>
      </c>
      <c r="I11" s="38">
        <v>12</v>
      </c>
      <c r="J11" s="33">
        <f t="shared" si="3"/>
        <v>4800</v>
      </c>
      <c r="K11" s="32"/>
      <c r="L11" s="36">
        <v>0.05</v>
      </c>
      <c r="M11" s="37">
        <f t="shared" si="4"/>
        <v>10</v>
      </c>
      <c r="N11" s="37">
        <f t="shared" si="5"/>
        <v>100</v>
      </c>
    </row>
    <row r="12" spans="1:15" ht="19.5" thickBot="1" x14ac:dyDescent="0.35">
      <c r="A12" s="23" t="s">
        <v>0</v>
      </c>
      <c r="B12" s="6">
        <f t="shared" si="9"/>
        <v>0</v>
      </c>
      <c r="C12" s="1">
        <f t="shared" si="10"/>
        <v>2000</v>
      </c>
      <c r="D12" s="27">
        <f t="shared" si="11"/>
        <v>6000</v>
      </c>
      <c r="E12" s="26">
        <f t="shared" si="2"/>
        <v>0</v>
      </c>
      <c r="F12" s="1">
        <f t="shared" si="0"/>
        <v>2000</v>
      </c>
      <c r="G12" s="1">
        <f t="shared" si="1"/>
        <v>6000</v>
      </c>
      <c r="I12" s="38">
        <v>20</v>
      </c>
      <c r="J12" s="33">
        <f t="shared" si="3"/>
        <v>8000</v>
      </c>
      <c r="K12" s="32"/>
      <c r="L12" s="36">
        <v>0</v>
      </c>
      <c r="M12" s="37">
        <f t="shared" si="4"/>
        <v>0</v>
      </c>
      <c r="N12" s="37">
        <f t="shared" si="5"/>
        <v>0</v>
      </c>
    </row>
    <row r="13" spans="1:15" ht="19.5" thickBot="1" x14ac:dyDescent="0.35">
      <c r="A13" s="23" t="s">
        <v>4</v>
      </c>
      <c r="B13" s="6">
        <f t="shared" si="9"/>
        <v>4</v>
      </c>
      <c r="C13" s="1">
        <f t="shared" si="10"/>
        <v>3000</v>
      </c>
      <c r="D13" s="27">
        <f t="shared" si="11"/>
        <v>9000</v>
      </c>
      <c r="E13" s="26">
        <f t="shared" si="2"/>
        <v>40</v>
      </c>
      <c r="F13" s="1">
        <f t="shared" si="0"/>
        <v>3000</v>
      </c>
      <c r="G13" s="1">
        <f t="shared" si="1"/>
        <v>9000</v>
      </c>
      <c r="I13" s="38">
        <v>30</v>
      </c>
      <c r="J13" s="33">
        <f t="shared" si="3"/>
        <v>12000</v>
      </c>
      <c r="K13" s="32"/>
      <c r="L13" s="36">
        <v>0.02</v>
      </c>
      <c r="M13" s="37">
        <f t="shared" si="4"/>
        <v>4</v>
      </c>
      <c r="N13" s="37">
        <f t="shared" si="5"/>
        <v>40</v>
      </c>
    </row>
    <row r="14" spans="1:15" ht="19.5" thickBot="1" x14ac:dyDescent="0.35">
      <c r="A14" s="23" t="s">
        <v>16</v>
      </c>
      <c r="B14" s="25" t="s">
        <v>13</v>
      </c>
      <c r="C14" s="3" t="s">
        <v>12</v>
      </c>
      <c r="D14" s="30"/>
      <c r="E14" s="26">
        <f t="shared" si="2"/>
        <v>1000</v>
      </c>
      <c r="F14" s="1">
        <f t="shared" si="0"/>
        <v>1000</v>
      </c>
      <c r="G14" s="1">
        <f t="shared" si="1"/>
        <v>3000</v>
      </c>
      <c r="I14" s="38">
        <v>10</v>
      </c>
      <c r="J14" s="33">
        <f t="shared" si="3"/>
        <v>4000</v>
      </c>
      <c r="K14" s="32"/>
      <c r="L14" s="36">
        <v>0.5</v>
      </c>
      <c r="M14" s="37">
        <f t="shared" si="4"/>
        <v>100</v>
      </c>
      <c r="N14" s="37">
        <f t="shared" si="5"/>
        <v>1000</v>
      </c>
    </row>
    <row r="15" spans="1:15" ht="19.5" thickBot="1" x14ac:dyDescent="0.35">
      <c r="A15" s="23" t="s">
        <v>2</v>
      </c>
      <c r="B15" s="6">
        <f>M15</f>
        <v>4</v>
      </c>
      <c r="C15" s="1">
        <f t="shared" si="10"/>
        <v>1000</v>
      </c>
      <c r="D15" s="27">
        <f t="shared" si="11"/>
        <v>3000</v>
      </c>
      <c r="E15" s="26">
        <f t="shared" si="2"/>
        <v>40</v>
      </c>
      <c r="F15" s="1">
        <f t="shared" si="0"/>
        <v>1000</v>
      </c>
      <c r="G15" s="1">
        <f t="shared" si="1"/>
        <v>3000</v>
      </c>
      <c r="I15" s="38">
        <v>10</v>
      </c>
      <c r="J15" s="33">
        <f t="shared" si="3"/>
        <v>4000</v>
      </c>
      <c r="K15" s="32"/>
      <c r="L15" s="36">
        <v>0.02</v>
      </c>
      <c r="M15" s="37">
        <f t="shared" si="4"/>
        <v>4</v>
      </c>
      <c r="N15" s="37">
        <f t="shared" si="5"/>
        <v>40</v>
      </c>
    </row>
    <row r="16" spans="1:15" s="7" customFormat="1" ht="19.5" thickBot="1" x14ac:dyDescent="0.35">
      <c r="A16" s="9"/>
      <c r="B16" s="55"/>
      <c r="C16" s="56"/>
      <c r="D16" s="56"/>
      <c r="E16" s="57"/>
      <c r="F16" s="5"/>
      <c r="G16" s="5"/>
    </row>
    <row r="17" spans="1:14" ht="18" customHeight="1" thickTop="1" x14ac:dyDescent="0.3">
      <c r="A17" s="58" t="s">
        <v>17</v>
      </c>
      <c r="B17" s="59"/>
      <c r="C17" s="12"/>
      <c r="D17" s="12"/>
      <c r="E17" s="13"/>
      <c r="F17" s="10"/>
      <c r="G17" s="11"/>
    </row>
    <row r="18" spans="1:14" ht="18.75" x14ac:dyDescent="0.3">
      <c r="A18" s="14" t="s">
        <v>19</v>
      </c>
      <c r="B18" s="6">
        <v>0</v>
      </c>
      <c r="C18" s="1">
        <v>3000</v>
      </c>
      <c r="D18" s="1">
        <v>0</v>
      </c>
      <c r="E18" s="47" t="s">
        <v>18</v>
      </c>
      <c r="F18" s="48"/>
      <c r="G18" s="51"/>
    </row>
    <row r="19" spans="1:14" ht="19.5" thickBot="1" x14ac:dyDescent="0.35">
      <c r="A19" s="15" t="s">
        <v>20</v>
      </c>
      <c r="B19" s="16">
        <v>0</v>
      </c>
      <c r="C19" s="17">
        <v>3000</v>
      </c>
      <c r="D19" s="17">
        <v>0</v>
      </c>
      <c r="E19" s="52"/>
      <c r="F19" s="53"/>
      <c r="G19" s="54"/>
    </row>
    <row r="20" spans="1:14" ht="78.75" customHeight="1" thickTop="1" x14ac:dyDescent="0.25"/>
    <row r="21" spans="1:14" ht="40.5" customHeight="1" x14ac:dyDescent="0.3">
      <c r="A21" s="39" t="s">
        <v>32</v>
      </c>
      <c r="B21" s="39"/>
      <c r="C21" s="39"/>
      <c r="D21" s="39"/>
      <c r="E21" s="39"/>
      <c r="F21" s="39"/>
      <c r="G21" s="39"/>
    </row>
    <row r="22" spans="1:14" ht="57.75" customHeight="1" x14ac:dyDescent="0.3">
      <c r="A22" s="40" t="s">
        <v>10</v>
      </c>
      <c r="B22" s="42" t="s">
        <v>39</v>
      </c>
      <c r="C22" s="43"/>
      <c r="D22" s="44"/>
      <c r="E22" s="45" t="s">
        <v>36</v>
      </c>
      <c r="F22" s="43"/>
      <c r="G22" s="46"/>
      <c r="I22" s="31" t="s">
        <v>28</v>
      </c>
      <c r="J22" s="32"/>
      <c r="K22" s="32"/>
      <c r="L22" s="32"/>
      <c r="M22" s="32"/>
      <c r="N22" s="32"/>
    </row>
    <row r="23" spans="1:14" ht="78" customHeight="1" thickBot="1" x14ac:dyDescent="0.35">
      <c r="A23" s="41"/>
      <c r="B23" s="20" t="s">
        <v>33</v>
      </c>
      <c r="C23" s="21" t="s">
        <v>11</v>
      </c>
      <c r="D23" s="22" t="s">
        <v>14</v>
      </c>
      <c r="E23" s="20" t="s">
        <v>33</v>
      </c>
      <c r="F23" s="21" t="s">
        <v>22</v>
      </c>
      <c r="G23" s="22" t="s">
        <v>14</v>
      </c>
      <c r="I23" s="33" t="s">
        <v>23</v>
      </c>
      <c r="J23" s="33" t="s">
        <v>24</v>
      </c>
      <c r="K23" s="33"/>
      <c r="L23" s="33" t="s">
        <v>25</v>
      </c>
      <c r="M23" s="34" t="s">
        <v>27</v>
      </c>
      <c r="N23" s="34" t="s">
        <v>26</v>
      </c>
    </row>
    <row r="24" spans="1:14" ht="20.25" thickTop="1" thickBot="1" x14ac:dyDescent="0.35">
      <c r="A24" s="23" t="s">
        <v>6</v>
      </c>
      <c r="B24" s="6">
        <f>M24</f>
        <v>100</v>
      </c>
      <c r="C24" s="1">
        <f>$J24*0.25</f>
        <v>4000</v>
      </c>
      <c r="D24" s="27">
        <f>$J24*0.75</f>
        <v>12000</v>
      </c>
      <c r="E24" s="26">
        <f>N24</f>
        <v>1000</v>
      </c>
      <c r="F24" s="1">
        <f t="shared" ref="F24:F35" si="12">$J24*0.25</f>
        <v>4000</v>
      </c>
      <c r="G24" s="1">
        <f t="shared" ref="G24:G35" si="13">$J24*0.75</f>
        <v>12000</v>
      </c>
      <c r="I24" s="35">
        <v>40</v>
      </c>
      <c r="J24" s="33">
        <f>I24*100*4</f>
        <v>16000</v>
      </c>
      <c r="K24" s="32"/>
      <c r="L24" s="36">
        <v>0.5</v>
      </c>
      <c r="M24" s="37">
        <f>L24*100*2</f>
        <v>100</v>
      </c>
      <c r="N24" s="37">
        <f>L24*20*100</f>
        <v>1000</v>
      </c>
    </row>
    <row r="25" spans="1:14" ht="19.5" thickBot="1" x14ac:dyDescent="0.35">
      <c r="A25" s="23" t="s">
        <v>1</v>
      </c>
      <c r="B25" s="24" t="s">
        <v>13</v>
      </c>
      <c r="C25" s="2" t="s">
        <v>12</v>
      </c>
      <c r="D25" s="28"/>
      <c r="E25" s="26">
        <f t="shared" ref="E25:E35" si="14">N25</f>
        <v>600</v>
      </c>
      <c r="F25" s="1">
        <f t="shared" si="12"/>
        <v>1000</v>
      </c>
      <c r="G25" s="1">
        <f t="shared" si="13"/>
        <v>3000</v>
      </c>
      <c r="I25" s="38">
        <v>10</v>
      </c>
      <c r="J25" s="33">
        <f t="shared" ref="J25:J35" si="15">I25*100*4</f>
        <v>4000</v>
      </c>
      <c r="K25" s="32"/>
      <c r="L25" s="36">
        <v>0.3</v>
      </c>
      <c r="M25" s="37">
        <f t="shared" ref="M25:M35" si="16">L25*100*2</f>
        <v>60</v>
      </c>
      <c r="N25" s="37">
        <f t="shared" ref="N25:N35" si="17">L25*20*100</f>
        <v>600</v>
      </c>
    </row>
    <row r="26" spans="1:14" ht="19.5" thickBot="1" x14ac:dyDescent="0.35">
      <c r="A26" s="23" t="s">
        <v>9</v>
      </c>
      <c r="B26" s="6">
        <f t="shared" ref="B26:B28" si="18">M26</f>
        <v>170</v>
      </c>
      <c r="C26" s="1">
        <f t="shared" ref="C26:C28" si="19">$J26*0.25</f>
        <v>20000</v>
      </c>
      <c r="D26" s="27">
        <f t="shared" ref="D26:D28" si="20">$J26*0.75</f>
        <v>60000</v>
      </c>
      <c r="E26" s="26">
        <f t="shared" si="14"/>
        <v>1700</v>
      </c>
      <c r="F26" s="1">
        <f t="shared" si="12"/>
        <v>20000</v>
      </c>
      <c r="G26" s="1">
        <f t="shared" si="13"/>
        <v>60000</v>
      </c>
      <c r="I26" s="38">
        <v>200</v>
      </c>
      <c r="J26" s="33">
        <f t="shared" si="15"/>
        <v>80000</v>
      </c>
      <c r="K26" s="32"/>
      <c r="L26" s="36">
        <v>0.85</v>
      </c>
      <c r="M26" s="37">
        <f t="shared" si="16"/>
        <v>170</v>
      </c>
      <c r="N26" s="37">
        <f t="shared" si="17"/>
        <v>1700</v>
      </c>
    </row>
    <row r="27" spans="1:14" ht="19.5" thickBot="1" x14ac:dyDescent="0.35">
      <c r="A27" s="23" t="s">
        <v>8</v>
      </c>
      <c r="B27" s="6">
        <f t="shared" si="18"/>
        <v>150</v>
      </c>
      <c r="C27" s="1">
        <f t="shared" si="19"/>
        <v>30000</v>
      </c>
      <c r="D27" s="27">
        <f t="shared" si="20"/>
        <v>90000</v>
      </c>
      <c r="E27" s="26">
        <f t="shared" si="14"/>
        <v>1500</v>
      </c>
      <c r="F27" s="1">
        <f t="shared" si="12"/>
        <v>30000</v>
      </c>
      <c r="G27" s="1">
        <f t="shared" si="13"/>
        <v>90000</v>
      </c>
      <c r="I27" s="38">
        <v>300</v>
      </c>
      <c r="J27" s="33">
        <f t="shared" si="15"/>
        <v>120000</v>
      </c>
      <c r="K27" s="32"/>
      <c r="L27" s="36">
        <v>0.75</v>
      </c>
      <c r="M27" s="37">
        <f t="shared" si="16"/>
        <v>150</v>
      </c>
      <c r="N27" s="37">
        <f t="shared" si="17"/>
        <v>1500</v>
      </c>
    </row>
    <row r="28" spans="1:14" ht="19.5" thickBot="1" x14ac:dyDescent="0.35">
      <c r="A28" s="23" t="s">
        <v>7</v>
      </c>
      <c r="B28" s="6">
        <f t="shared" si="18"/>
        <v>60</v>
      </c>
      <c r="C28" s="1">
        <f t="shared" si="19"/>
        <v>3000</v>
      </c>
      <c r="D28" s="27">
        <f t="shared" si="20"/>
        <v>9000</v>
      </c>
      <c r="E28" s="26">
        <f t="shared" si="14"/>
        <v>600</v>
      </c>
      <c r="F28" s="1">
        <f t="shared" si="12"/>
        <v>3000</v>
      </c>
      <c r="G28" s="1">
        <f t="shared" si="13"/>
        <v>9000</v>
      </c>
      <c r="I28" s="38">
        <v>30</v>
      </c>
      <c r="J28" s="33">
        <f t="shared" si="15"/>
        <v>12000</v>
      </c>
      <c r="K28" s="32"/>
      <c r="L28" s="36">
        <v>0.3</v>
      </c>
      <c r="M28" s="37">
        <f t="shared" si="16"/>
        <v>60</v>
      </c>
      <c r="N28" s="37">
        <f t="shared" si="17"/>
        <v>600</v>
      </c>
    </row>
    <row r="29" spans="1:14" ht="19.5" thickBot="1" x14ac:dyDescent="0.35">
      <c r="A29" s="23" t="s">
        <v>3</v>
      </c>
      <c r="B29" s="24" t="s">
        <v>13</v>
      </c>
      <c r="C29" s="2" t="s">
        <v>12</v>
      </c>
      <c r="D29" s="28"/>
      <c r="E29" s="26">
        <f t="shared" si="14"/>
        <v>800</v>
      </c>
      <c r="F29" s="1">
        <f t="shared" si="12"/>
        <v>1000</v>
      </c>
      <c r="G29" s="1">
        <f t="shared" si="13"/>
        <v>3000</v>
      </c>
      <c r="I29" s="38">
        <v>10</v>
      </c>
      <c r="J29" s="33">
        <f t="shared" si="15"/>
        <v>4000</v>
      </c>
      <c r="K29" s="32"/>
      <c r="L29" s="36">
        <v>0.4</v>
      </c>
      <c r="M29" s="37">
        <f t="shared" si="16"/>
        <v>80</v>
      </c>
      <c r="N29" s="37">
        <f t="shared" si="17"/>
        <v>800</v>
      </c>
    </row>
    <row r="30" spans="1:14" ht="39.75" customHeight="1" thickBot="1" x14ac:dyDescent="0.35">
      <c r="A30" s="23" t="s">
        <v>15</v>
      </c>
      <c r="B30" s="6">
        <f t="shared" ref="B30:B33" si="21">M30</f>
        <v>20</v>
      </c>
      <c r="C30" s="19" t="s">
        <v>30</v>
      </c>
      <c r="D30" s="29">
        <v>0</v>
      </c>
      <c r="E30" s="26">
        <f t="shared" si="14"/>
        <v>200</v>
      </c>
      <c r="F30" s="19" t="s">
        <v>30</v>
      </c>
      <c r="G30" s="4">
        <v>0</v>
      </c>
      <c r="I30" s="38">
        <v>0</v>
      </c>
      <c r="J30" s="33">
        <f t="shared" si="15"/>
        <v>0</v>
      </c>
      <c r="K30" s="32"/>
      <c r="L30" s="36">
        <v>0.1</v>
      </c>
      <c r="M30" s="37">
        <f t="shared" si="16"/>
        <v>20</v>
      </c>
      <c r="N30" s="37">
        <f t="shared" si="17"/>
        <v>200</v>
      </c>
    </row>
    <row r="31" spans="1:14" ht="19.5" thickBot="1" x14ac:dyDescent="0.35">
      <c r="A31" s="23" t="s">
        <v>5</v>
      </c>
      <c r="B31" s="6">
        <f t="shared" si="21"/>
        <v>10</v>
      </c>
      <c r="C31" s="1">
        <f t="shared" ref="C31:C35" si="22">$J31*0.25</f>
        <v>1200</v>
      </c>
      <c r="D31" s="27">
        <f t="shared" ref="D31:D35" si="23">$J31*0.75</f>
        <v>3600</v>
      </c>
      <c r="E31" s="26">
        <f t="shared" si="14"/>
        <v>100</v>
      </c>
      <c r="F31" s="1">
        <f t="shared" si="12"/>
        <v>1200</v>
      </c>
      <c r="G31" s="1">
        <f t="shared" si="13"/>
        <v>3600</v>
      </c>
      <c r="I31" s="38">
        <v>12</v>
      </c>
      <c r="J31" s="33">
        <f t="shared" si="15"/>
        <v>4800</v>
      </c>
      <c r="K31" s="32"/>
      <c r="L31" s="36">
        <v>0.05</v>
      </c>
      <c r="M31" s="37">
        <f t="shared" si="16"/>
        <v>10</v>
      </c>
      <c r="N31" s="37">
        <f t="shared" si="17"/>
        <v>100</v>
      </c>
    </row>
    <row r="32" spans="1:14" ht="19.5" thickBot="1" x14ac:dyDescent="0.35">
      <c r="A32" s="23" t="s">
        <v>0</v>
      </c>
      <c r="B32" s="6">
        <f t="shared" si="21"/>
        <v>0</v>
      </c>
      <c r="C32" s="1">
        <f t="shared" si="22"/>
        <v>2000</v>
      </c>
      <c r="D32" s="27">
        <f t="shared" si="23"/>
        <v>6000</v>
      </c>
      <c r="E32" s="26">
        <f t="shared" si="14"/>
        <v>0</v>
      </c>
      <c r="F32" s="1">
        <f t="shared" si="12"/>
        <v>2000</v>
      </c>
      <c r="G32" s="1">
        <f t="shared" si="13"/>
        <v>6000</v>
      </c>
      <c r="I32" s="38">
        <v>20</v>
      </c>
      <c r="J32" s="33">
        <f t="shared" si="15"/>
        <v>8000</v>
      </c>
      <c r="K32" s="32"/>
      <c r="L32" s="36">
        <v>0</v>
      </c>
      <c r="M32" s="37">
        <f t="shared" si="16"/>
        <v>0</v>
      </c>
      <c r="N32" s="37">
        <f t="shared" si="17"/>
        <v>0</v>
      </c>
    </row>
    <row r="33" spans="1:14" ht="19.5" thickBot="1" x14ac:dyDescent="0.35">
      <c r="A33" s="23" t="s">
        <v>4</v>
      </c>
      <c r="B33" s="6">
        <f t="shared" si="21"/>
        <v>4</v>
      </c>
      <c r="C33" s="1">
        <f t="shared" si="22"/>
        <v>3000</v>
      </c>
      <c r="D33" s="27">
        <f t="shared" si="23"/>
        <v>9000</v>
      </c>
      <c r="E33" s="26">
        <f t="shared" si="14"/>
        <v>40</v>
      </c>
      <c r="F33" s="1">
        <f t="shared" si="12"/>
        <v>3000</v>
      </c>
      <c r="G33" s="1">
        <f t="shared" si="13"/>
        <v>9000</v>
      </c>
      <c r="I33" s="38">
        <v>30</v>
      </c>
      <c r="J33" s="33">
        <f t="shared" si="15"/>
        <v>12000</v>
      </c>
      <c r="K33" s="32"/>
      <c r="L33" s="36">
        <v>0.02</v>
      </c>
      <c r="M33" s="37">
        <f t="shared" si="16"/>
        <v>4</v>
      </c>
      <c r="N33" s="37">
        <f t="shared" si="17"/>
        <v>40</v>
      </c>
    </row>
    <row r="34" spans="1:14" ht="19.5" thickBot="1" x14ac:dyDescent="0.35">
      <c r="A34" s="23" t="s">
        <v>16</v>
      </c>
      <c r="B34" s="25" t="s">
        <v>13</v>
      </c>
      <c r="C34" s="3" t="s">
        <v>12</v>
      </c>
      <c r="D34" s="30"/>
      <c r="E34" s="26">
        <f t="shared" si="14"/>
        <v>1000</v>
      </c>
      <c r="F34" s="1">
        <f t="shared" si="12"/>
        <v>1000</v>
      </c>
      <c r="G34" s="1">
        <f t="shared" si="13"/>
        <v>3000</v>
      </c>
      <c r="I34" s="38">
        <v>10</v>
      </c>
      <c r="J34" s="33">
        <f t="shared" si="15"/>
        <v>4000</v>
      </c>
      <c r="K34" s="32"/>
      <c r="L34" s="36">
        <v>0.5</v>
      </c>
      <c r="M34" s="37">
        <f t="shared" si="16"/>
        <v>100</v>
      </c>
      <c r="N34" s="37">
        <f t="shared" si="17"/>
        <v>1000</v>
      </c>
    </row>
    <row r="35" spans="1:14" ht="19.5" thickBot="1" x14ac:dyDescent="0.35">
      <c r="A35" s="23" t="s">
        <v>2</v>
      </c>
      <c r="B35" s="6">
        <f>M35</f>
        <v>4</v>
      </c>
      <c r="C35" s="1">
        <f t="shared" si="22"/>
        <v>1000</v>
      </c>
      <c r="D35" s="27">
        <f t="shared" si="23"/>
        <v>3000</v>
      </c>
      <c r="E35" s="26">
        <f t="shared" si="14"/>
        <v>40</v>
      </c>
      <c r="F35" s="1">
        <f t="shared" si="12"/>
        <v>1000</v>
      </c>
      <c r="G35" s="1">
        <f t="shared" si="13"/>
        <v>3000</v>
      </c>
      <c r="I35" s="38">
        <v>10</v>
      </c>
      <c r="J35" s="33">
        <f t="shared" si="15"/>
        <v>4000</v>
      </c>
      <c r="K35" s="32"/>
      <c r="L35" s="36">
        <v>0.02</v>
      </c>
      <c r="M35" s="37">
        <f t="shared" si="16"/>
        <v>4</v>
      </c>
      <c r="N35" s="37">
        <f t="shared" si="17"/>
        <v>40</v>
      </c>
    </row>
    <row r="36" spans="1:14" s="7" customFormat="1" ht="19.5" thickBot="1" x14ac:dyDescent="0.35">
      <c r="A36" s="9"/>
      <c r="B36" s="55"/>
      <c r="C36" s="56"/>
      <c r="D36" s="56"/>
      <c r="E36" s="57"/>
      <c r="F36" s="5"/>
      <c r="G36" s="5"/>
      <c r="I36" s="18"/>
      <c r="J36" s="8"/>
    </row>
    <row r="37" spans="1:14" ht="19.5" thickTop="1" x14ac:dyDescent="0.3">
      <c r="A37" s="58" t="s">
        <v>17</v>
      </c>
      <c r="B37" s="59"/>
      <c r="C37" s="12"/>
      <c r="D37" s="12"/>
      <c r="E37" s="13"/>
      <c r="F37" s="10"/>
      <c r="G37" s="11"/>
    </row>
    <row r="38" spans="1:14" ht="18.75" customHeight="1" x14ac:dyDescent="0.3">
      <c r="A38" s="14" t="s">
        <v>19</v>
      </c>
      <c r="B38" s="6">
        <v>0</v>
      </c>
      <c r="C38" s="1">
        <v>3000</v>
      </c>
      <c r="D38" s="1">
        <v>0</v>
      </c>
      <c r="E38" s="47" t="s">
        <v>18</v>
      </c>
      <c r="F38" s="48"/>
      <c r="G38" s="51"/>
    </row>
    <row r="39" spans="1:14" ht="19.5" thickBot="1" x14ac:dyDescent="0.35">
      <c r="A39" s="15" t="s">
        <v>20</v>
      </c>
      <c r="B39" s="16">
        <v>0</v>
      </c>
      <c r="C39" s="17">
        <v>3000</v>
      </c>
      <c r="D39" s="17">
        <v>0</v>
      </c>
      <c r="E39" s="52"/>
      <c r="F39" s="53"/>
      <c r="G39" s="54"/>
    </row>
    <row r="40" spans="1:14" ht="54.75" customHeight="1" thickTop="1" x14ac:dyDescent="0.25"/>
    <row r="41" spans="1:14" ht="40.5" customHeight="1" x14ac:dyDescent="0.3">
      <c r="A41" s="39" t="s">
        <v>21</v>
      </c>
      <c r="B41" s="39"/>
      <c r="C41" s="39"/>
      <c r="D41" s="39"/>
      <c r="E41" s="39"/>
      <c r="F41" s="39"/>
      <c r="G41" s="39"/>
    </row>
    <row r="42" spans="1:14" ht="56.25" customHeight="1" x14ac:dyDescent="0.3">
      <c r="A42" s="40" t="s">
        <v>10</v>
      </c>
      <c r="B42" s="42" t="s">
        <v>37</v>
      </c>
      <c r="C42" s="43"/>
      <c r="D42" s="44"/>
      <c r="E42" s="45" t="s">
        <v>38</v>
      </c>
      <c r="F42" s="43"/>
      <c r="G42" s="46"/>
      <c r="I42" s="31" t="s">
        <v>28</v>
      </c>
      <c r="J42" s="32"/>
      <c r="K42" s="32"/>
      <c r="L42" s="32"/>
      <c r="M42" s="32"/>
      <c r="N42" s="32"/>
    </row>
    <row r="43" spans="1:14" ht="78" customHeight="1" thickBot="1" x14ac:dyDescent="0.35">
      <c r="A43" s="41"/>
      <c r="B43" s="20" t="s">
        <v>33</v>
      </c>
      <c r="C43" s="21" t="s">
        <v>11</v>
      </c>
      <c r="D43" s="22" t="s">
        <v>14</v>
      </c>
      <c r="E43" s="20" t="s">
        <v>33</v>
      </c>
      <c r="F43" s="21" t="s">
        <v>22</v>
      </c>
      <c r="G43" s="22" t="s">
        <v>14</v>
      </c>
      <c r="I43" s="33" t="s">
        <v>23</v>
      </c>
      <c r="J43" s="33" t="s">
        <v>24</v>
      </c>
      <c r="K43" s="33"/>
      <c r="L43" s="33" t="s">
        <v>25</v>
      </c>
      <c r="M43" s="34" t="s">
        <v>27</v>
      </c>
      <c r="N43" s="34" t="s">
        <v>26</v>
      </c>
    </row>
    <row r="44" spans="1:14" ht="20.25" thickTop="1" thickBot="1" x14ac:dyDescent="0.35">
      <c r="A44" s="23" t="s">
        <v>6</v>
      </c>
      <c r="B44" s="6">
        <f>M44</f>
        <v>100</v>
      </c>
      <c r="C44" s="1">
        <f>$J44*0.25</f>
        <v>4000</v>
      </c>
      <c r="D44" s="27">
        <f>$J44*0.75</f>
        <v>12000</v>
      </c>
      <c r="E44" s="26">
        <f>N44</f>
        <v>1000</v>
      </c>
      <c r="F44" s="1">
        <f t="shared" ref="F44:F55" si="24">$J44*0.25</f>
        <v>4000</v>
      </c>
      <c r="G44" s="1">
        <f t="shared" ref="G44:G55" si="25">$J44*0.75</f>
        <v>12000</v>
      </c>
      <c r="I44" s="35">
        <v>40</v>
      </c>
      <c r="J44" s="33">
        <f>I44*100*4</f>
        <v>16000</v>
      </c>
      <c r="K44" s="32"/>
      <c r="L44" s="36">
        <v>0.5</v>
      </c>
      <c r="M44" s="37">
        <f>L44*100*2</f>
        <v>100</v>
      </c>
      <c r="N44" s="37">
        <f>L44*20*100</f>
        <v>1000</v>
      </c>
    </row>
    <row r="45" spans="1:14" ht="19.5" thickBot="1" x14ac:dyDescent="0.35">
      <c r="A45" s="23" t="s">
        <v>1</v>
      </c>
      <c r="B45" s="24" t="s">
        <v>13</v>
      </c>
      <c r="C45" s="2" t="s">
        <v>12</v>
      </c>
      <c r="D45" s="28"/>
      <c r="E45" s="26">
        <f t="shared" ref="E45:E55" si="26">N45</f>
        <v>600</v>
      </c>
      <c r="F45" s="1">
        <f t="shared" si="24"/>
        <v>1000</v>
      </c>
      <c r="G45" s="1">
        <f t="shared" si="25"/>
        <v>3000</v>
      </c>
      <c r="I45" s="38">
        <v>10</v>
      </c>
      <c r="J45" s="33">
        <f t="shared" ref="J45:J55" si="27">I45*100*4</f>
        <v>4000</v>
      </c>
      <c r="K45" s="32"/>
      <c r="L45" s="36">
        <v>0.3</v>
      </c>
      <c r="M45" s="37">
        <f t="shared" ref="M45:M55" si="28">L45*100*2</f>
        <v>60</v>
      </c>
      <c r="N45" s="37">
        <f t="shared" ref="N45:N55" si="29">L45*20*100</f>
        <v>600</v>
      </c>
    </row>
    <row r="46" spans="1:14" ht="19.5" thickBot="1" x14ac:dyDescent="0.35">
      <c r="A46" s="23" t="s">
        <v>9</v>
      </c>
      <c r="B46" s="6">
        <f t="shared" ref="B46:B48" si="30">M46</f>
        <v>170</v>
      </c>
      <c r="C46" s="1">
        <f t="shared" ref="C46:C48" si="31">$J46*0.25</f>
        <v>20000</v>
      </c>
      <c r="D46" s="27">
        <f t="shared" ref="D46:D48" si="32">$J46*0.75</f>
        <v>60000</v>
      </c>
      <c r="E46" s="26">
        <f t="shared" si="26"/>
        <v>1700</v>
      </c>
      <c r="F46" s="1">
        <f t="shared" si="24"/>
        <v>20000</v>
      </c>
      <c r="G46" s="1">
        <f t="shared" si="25"/>
        <v>60000</v>
      </c>
      <c r="I46" s="38">
        <v>200</v>
      </c>
      <c r="J46" s="33">
        <f t="shared" si="27"/>
        <v>80000</v>
      </c>
      <c r="K46" s="32"/>
      <c r="L46" s="36">
        <v>0.85</v>
      </c>
      <c r="M46" s="37">
        <f t="shared" si="28"/>
        <v>170</v>
      </c>
      <c r="N46" s="37">
        <f t="shared" si="29"/>
        <v>1700</v>
      </c>
    </row>
    <row r="47" spans="1:14" ht="19.5" thickBot="1" x14ac:dyDescent="0.35">
      <c r="A47" s="23" t="s">
        <v>8</v>
      </c>
      <c r="B47" s="6">
        <f t="shared" si="30"/>
        <v>150</v>
      </c>
      <c r="C47" s="1">
        <f t="shared" si="31"/>
        <v>30000</v>
      </c>
      <c r="D47" s="27">
        <f t="shared" si="32"/>
        <v>90000</v>
      </c>
      <c r="E47" s="26">
        <f t="shared" si="26"/>
        <v>1500</v>
      </c>
      <c r="F47" s="1">
        <f t="shared" si="24"/>
        <v>30000</v>
      </c>
      <c r="G47" s="1">
        <f t="shared" si="25"/>
        <v>90000</v>
      </c>
      <c r="I47" s="38">
        <v>300</v>
      </c>
      <c r="J47" s="33">
        <f t="shared" si="27"/>
        <v>120000</v>
      </c>
      <c r="K47" s="32"/>
      <c r="L47" s="36">
        <v>0.75</v>
      </c>
      <c r="M47" s="37">
        <f t="shared" si="28"/>
        <v>150</v>
      </c>
      <c r="N47" s="37">
        <f t="shared" si="29"/>
        <v>1500</v>
      </c>
    </row>
    <row r="48" spans="1:14" ht="19.5" thickBot="1" x14ac:dyDescent="0.35">
      <c r="A48" s="23" t="s">
        <v>7</v>
      </c>
      <c r="B48" s="6">
        <f t="shared" si="30"/>
        <v>60</v>
      </c>
      <c r="C48" s="1">
        <f t="shared" si="31"/>
        <v>3000</v>
      </c>
      <c r="D48" s="27">
        <f t="shared" si="32"/>
        <v>9000</v>
      </c>
      <c r="E48" s="26">
        <f t="shared" si="26"/>
        <v>600</v>
      </c>
      <c r="F48" s="1">
        <f t="shared" si="24"/>
        <v>3000</v>
      </c>
      <c r="G48" s="1">
        <f t="shared" si="25"/>
        <v>9000</v>
      </c>
      <c r="I48" s="38">
        <v>30</v>
      </c>
      <c r="J48" s="33">
        <f t="shared" si="27"/>
        <v>12000</v>
      </c>
      <c r="K48" s="32"/>
      <c r="L48" s="36">
        <v>0.3</v>
      </c>
      <c r="M48" s="37">
        <f t="shared" si="28"/>
        <v>60</v>
      </c>
      <c r="N48" s="37">
        <f t="shared" si="29"/>
        <v>600</v>
      </c>
    </row>
    <row r="49" spans="1:14" ht="19.5" thickBot="1" x14ac:dyDescent="0.35">
      <c r="A49" s="23" t="s">
        <v>3</v>
      </c>
      <c r="B49" s="24" t="s">
        <v>13</v>
      </c>
      <c r="C49" s="2" t="s">
        <v>12</v>
      </c>
      <c r="D49" s="28"/>
      <c r="E49" s="26">
        <f t="shared" si="26"/>
        <v>800</v>
      </c>
      <c r="F49" s="1">
        <f t="shared" si="24"/>
        <v>1000</v>
      </c>
      <c r="G49" s="1">
        <f t="shared" si="25"/>
        <v>3000</v>
      </c>
      <c r="I49" s="38">
        <v>10</v>
      </c>
      <c r="J49" s="33">
        <f t="shared" si="27"/>
        <v>4000</v>
      </c>
      <c r="K49" s="32"/>
      <c r="L49" s="36">
        <v>0.4</v>
      </c>
      <c r="M49" s="37">
        <f t="shared" si="28"/>
        <v>80</v>
      </c>
      <c r="N49" s="37">
        <f t="shared" si="29"/>
        <v>800</v>
      </c>
    </row>
    <row r="50" spans="1:14" ht="39" customHeight="1" thickBot="1" x14ac:dyDescent="0.35">
      <c r="A50" s="23" t="s">
        <v>15</v>
      </c>
      <c r="B50" s="6">
        <f t="shared" ref="B50:B53" si="33">M50</f>
        <v>20</v>
      </c>
      <c r="C50" s="19" t="s">
        <v>30</v>
      </c>
      <c r="D50" s="29">
        <v>0</v>
      </c>
      <c r="E50" s="26">
        <f t="shared" si="26"/>
        <v>200</v>
      </c>
      <c r="F50" s="19" t="s">
        <v>30</v>
      </c>
      <c r="G50" s="4">
        <v>0</v>
      </c>
      <c r="I50" s="38">
        <v>-2</v>
      </c>
      <c r="J50" s="33">
        <f t="shared" si="27"/>
        <v>-800</v>
      </c>
      <c r="K50" s="32"/>
      <c r="L50" s="36">
        <v>0.1</v>
      </c>
      <c r="M50" s="37">
        <f t="shared" si="28"/>
        <v>20</v>
      </c>
      <c r="N50" s="37">
        <f t="shared" si="29"/>
        <v>200</v>
      </c>
    </row>
    <row r="51" spans="1:14" ht="19.5" thickBot="1" x14ac:dyDescent="0.35">
      <c r="A51" s="23" t="s">
        <v>5</v>
      </c>
      <c r="B51" s="6">
        <f t="shared" si="33"/>
        <v>10</v>
      </c>
      <c r="C51" s="1">
        <f t="shared" ref="C51:C55" si="34">$J51*0.25</f>
        <v>1200</v>
      </c>
      <c r="D51" s="27">
        <f t="shared" ref="D51:D55" si="35">$J51*0.75</f>
        <v>3600</v>
      </c>
      <c r="E51" s="26">
        <f t="shared" si="26"/>
        <v>100</v>
      </c>
      <c r="F51" s="1">
        <f t="shared" si="24"/>
        <v>1200</v>
      </c>
      <c r="G51" s="1">
        <f t="shared" si="25"/>
        <v>3600</v>
      </c>
      <c r="I51" s="38">
        <v>12</v>
      </c>
      <c r="J51" s="33">
        <f t="shared" si="27"/>
        <v>4800</v>
      </c>
      <c r="K51" s="32"/>
      <c r="L51" s="36">
        <v>0.05</v>
      </c>
      <c r="M51" s="37">
        <f t="shared" si="28"/>
        <v>10</v>
      </c>
      <c r="N51" s="37">
        <f t="shared" si="29"/>
        <v>100</v>
      </c>
    </row>
    <row r="52" spans="1:14" ht="19.5" thickBot="1" x14ac:dyDescent="0.35">
      <c r="A52" s="23" t="s">
        <v>0</v>
      </c>
      <c r="B52" s="6">
        <f t="shared" si="33"/>
        <v>0</v>
      </c>
      <c r="C52" s="1">
        <f t="shared" si="34"/>
        <v>2000</v>
      </c>
      <c r="D52" s="27">
        <f t="shared" si="35"/>
        <v>6000</v>
      </c>
      <c r="E52" s="26">
        <f t="shared" si="26"/>
        <v>0</v>
      </c>
      <c r="F52" s="1">
        <f t="shared" si="24"/>
        <v>2000</v>
      </c>
      <c r="G52" s="1">
        <f t="shared" si="25"/>
        <v>6000</v>
      </c>
      <c r="I52" s="38">
        <v>20</v>
      </c>
      <c r="J52" s="33">
        <f t="shared" si="27"/>
        <v>8000</v>
      </c>
      <c r="K52" s="32"/>
      <c r="L52" s="36">
        <v>0</v>
      </c>
      <c r="M52" s="37">
        <f t="shared" si="28"/>
        <v>0</v>
      </c>
      <c r="N52" s="37">
        <f t="shared" si="29"/>
        <v>0</v>
      </c>
    </row>
    <row r="53" spans="1:14" ht="19.5" thickBot="1" x14ac:dyDescent="0.35">
      <c r="A53" s="23" t="s">
        <v>4</v>
      </c>
      <c r="B53" s="6">
        <f t="shared" si="33"/>
        <v>4</v>
      </c>
      <c r="C53" s="1">
        <f t="shared" si="34"/>
        <v>3000</v>
      </c>
      <c r="D53" s="27">
        <f t="shared" si="35"/>
        <v>9000</v>
      </c>
      <c r="E53" s="26">
        <f t="shared" si="26"/>
        <v>40</v>
      </c>
      <c r="F53" s="1">
        <f t="shared" si="24"/>
        <v>3000</v>
      </c>
      <c r="G53" s="1">
        <f t="shared" si="25"/>
        <v>9000</v>
      </c>
      <c r="I53" s="38">
        <v>30</v>
      </c>
      <c r="J53" s="33">
        <f t="shared" si="27"/>
        <v>12000</v>
      </c>
      <c r="K53" s="32"/>
      <c r="L53" s="36">
        <v>0.02</v>
      </c>
      <c r="M53" s="37">
        <f t="shared" si="28"/>
        <v>4</v>
      </c>
      <c r="N53" s="37">
        <f t="shared" si="29"/>
        <v>40</v>
      </c>
    </row>
    <row r="54" spans="1:14" ht="19.5" thickBot="1" x14ac:dyDescent="0.35">
      <c r="A54" s="23" t="s">
        <v>16</v>
      </c>
      <c r="B54" s="25" t="s">
        <v>13</v>
      </c>
      <c r="C54" s="3" t="s">
        <v>12</v>
      </c>
      <c r="D54" s="30"/>
      <c r="E54" s="26">
        <f t="shared" si="26"/>
        <v>1000</v>
      </c>
      <c r="F54" s="1">
        <f t="shared" si="24"/>
        <v>1000</v>
      </c>
      <c r="G54" s="1">
        <f t="shared" si="25"/>
        <v>3000</v>
      </c>
      <c r="I54" s="38">
        <v>10</v>
      </c>
      <c r="J54" s="33">
        <f t="shared" si="27"/>
        <v>4000</v>
      </c>
      <c r="K54" s="32"/>
      <c r="L54" s="36">
        <v>0.5</v>
      </c>
      <c r="M54" s="37">
        <f t="shared" si="28"/>
        <v>100</v>
      </c>
      <c r="N54" s="37">
        <f t="shared" si="29"/>
        <v>1000</v>
      </c>
    </row>
    <row r="55" spans="1:14" ht="19.5" thickBot="1" x14ac:dyDescent="0.35">
      <c r="A55" s="23" t="s">
        <v>2</v>
      </c>
      <c r="B55" s="6">
        <f>M55</f>
        <v>4</v>
      </c>
      <c r="C55" s="1">
        <f t="shared" si="34"/>
        <v>1000</v>
      </c>
      <c r="D55" s="27">
        <f t="shared" si="35"/>
        <v>3000</v>
      </c>
      <c r="E55" s="26">
        <f t="shared" si="26"/>
        <v>40</v>
      </c>
      <c r="F55" s="1">
        <f t="shared" si="24"/>
        <v>1000</v>
      </c>
      <c r="G55" s="1">
        <f t="shared" si="25"/>
        <v>3000</v>
      </c>
      <c r="I55" s="38">
        <v>10</v>
      </c>
      <c r="J55" s="33">
        <f t="shared" si="27"/>
        <v>4000</v>
      </c>
      <c r="K55" s="32"/>
      <c r="L55" s="36">
        <v>0.02</v>
      </c>
      <c r="M55" s="37">
        <f t="shared" si="28"/>
        <v>4</v>
      </c>
      <c r="N55" s="37">
        <f t="shared" si="29"/>
        <v>40</v>
      </c>
    </row>
    <row r="56" spans="1:14" s="7" customFormat="1" ht="19.5" thickBot="1" x14ac:dyDescent="0.35">
      <c r="A56" s="9"/>
      <c r="B56" s="55"/>
      <c r="C56" s="56"/>
      <c r="D56" s="56"/>
      <c r="E56" s="57"/>
      <c r="F56" s="5"/>
      <c r="G56" s="5"/>
      <c r="I56" s="18"/>
      <c r="J56" s="8"/>
    </row>
    <row r="57" spans="1:14" ht="19.5" thickTop="1" x14ac:dyDescent="0.3">
      <c r="A57" s="58" t="s">
        <v>17</v>
      </c>
      <c r="B57" s="59"/>
      <c r="C57" s="12"/>
      <c r="D57" s="12"/>
      <c r="E57" s="13"/>
      <c r="F57" s="10"/>
      <c r="G57" s="11"/>
    </row>
    <row r="58" spans="1:14" ht="18.75" customHeight="1" x14ac:dyDescent="0.3">
      <c r="A58" s="14" t="s">
        <v>19</v>
      </c>
      <c r="B58" s="6">
        <v>0</v>
      </c>
      <c r="C58" s="1">
        <v>3000</v>
      </c>
      <c r="D58" s="1">
        <v>0</v>
      </c>
      <c r="E58" s="47" t="s">
        <v>18</v>
      </c>
      <c r="F58" s="48"/>
      <c r="G58" s="51"/>
    </row>
    <row r="59" spans="1:14" ht="19.5" thickBot="1" x14ac:dyDescent="0.35">
      <c r="A59" s="15" t="s">
        <v>20</v>
      </c>
      <c r="B59" s="16">
        <v>0</v>
      </c>
      <c r="C59" s="17">
        <v>3000</v>
      </c>
      <c r="D59" s="17">
        <v>0</v>
      </c>
      <c r="E59" s="52"/>
      <c r="F59" s="53"/>
      <c r="G59" s="54"/>
    </row>
    <row r="60" spans="1:14" ht="15.75" thickTop="1" x14ac:dyDescent="0.25"/>
  </sheetData>
  <mergeCells count="18">
    <mergeCell ref="E38:G39"/>
    <mergeCell ref="A1:G1"/>
    <mergeCell ref="A21:G21"/>
    <mergeCell ref="A2:A3"/>
    <mergeCell ref="B2:D2"/>
    <mergeCell ref="E2:G2"/>
    <mergeCell ref="E18:G19"/>
    <mergeCell ref="A22:A23"/>
    <mergeCell ref="B22:D22"/>
    <mergeCell ref="E22:G22"/>
    <mergeCell ref="A17:B17"/>
    <mergeCell ref="A37:B37"/>
    <mergeCell ref="A41:G41"/>
    <mergeCell ref="A42:A43"/>
    <mergeCell ref="B42:D42"/>
    <mergeCell ref="E42:G42"/>
    <mergeCell ref="E58:G59"/>
    <mergeCell ref="A57:B5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Frankenberger</dc:creator>
  <cp:lastModifiedBy>reviewer</cp:lastModifiedBy>
  <cp:lastPrinted>2016-03-13T17:41:43Z</cp:lastPrinted>
  <dcterms:created xsi:type="dcterms:W3CDTF">2015-09-15T00:17:11Z</dcterms:created>
  <dcterms:modified xsi:type="dcterms:W3CDTF">2017-09-08T00:53:19Z</dcterms:modified>
</cp:coreProperties>
</file>