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mc:AlternateContent xmlns:mc="http://schemas.openxmlformats.org/markup-compatibility/2006">
    <mc:Choice Requires="x15">
      <x15ac:absPath xmlns:x15ac="http://schemas.microsoft.com/office/spreadsheetml/2010/11/ac" url="W:\outreach\"/>
    </mc:Choice>
  </mc:AlternateContent>
  <xr:revisionPtr revIDLastSave="0" documentId="13_ncr:1_{16E58BFC-CD99-4FF8-A2F4-4D3FF0D45B11}" xr6:coauthVersionLast="47" xr6:coauthVersionMax="47" xr10:uidLastSave="{00000000-0000-0000-0000-000000000000}"/>
  <bookViews>
    <workbookView xWindow="-110" yWindow="-110" windowWidth="19420" windowHeight="10420" xr2:uid="{00000000-000D-0000-FFFF-FFFF00000000}"/>
  </bookViews>
  <sheets>
    <sheet name="ReadMe-Orientation" sheetId="3" r:id="rId1"/>
    <sheet name="Capacity tool" sheetId="2" r:id="rId2"/>
    <sheet name="LOOKUPDATA" sheetId="1" state="hidden" r:id="rId3"/>
  </sheets>
  <definedNames>
    <definedName name="A">'Capacity tool'!$B$3:$XFD$3</definedName>
    <definedName name="CE">'Capacity tool'!$B$18:$XFD$18</definedName>
    <definedName name="CI">'Capacity tool'!#REF!</definedName>
    <definedName name="CM">'Capacity tool'!$B$22:$XFD$22</definedName>
    <definedName name="CN">'Capacity tool'!$B$8:$XFD$8</definedName>
    <definedName name="CS">'Capacity tool'!$B$17:$XFD$17</definedName>
    <definedName name="D">'Capacity tool'!$B$6:$XFD$6</definedName>
    <definedName name="E">'Capacity tool'!$B$20:$XFD$20</definedName>
    <definedName name="EO">'Capacity tool'!$B$15:$XFD$15</definedName>
    <definedName name="H">'Capacity tool'!$B$5:$XFD$5</definedName>
    <definedName name="INPUTS">'Capacity tool'!$B$11:$XFD$11</definedName>
    <definedName name="INPUTS___compute_based_on__what_if_I_had_this?">'Capacity tool'!$B$11:$XFD$11</definedName>
    <definedName name="INPUTS___describe_your_scenario">'Capacity tool'!$B$2:$XFD$2</definedName>
    <definedName name="INTERMEDIATE_CALCULATIONS">'Capacity tool'!$B$16:$XFD$16</definedName>
    <definedName name="OUTPUT">'Capacity tool'!$B$21:$XFD$21</definedName>
    <definedName name="PART_1__Capacity_needed_to_get_the_job_done">'Capacity tool'!$B$1:$XFD$1</definedName>
    <definedName name="PART_2__Capacity_estimate_of_a_machine">'Capacity tool'!$B$10:$XFD$10</definedName>
    <definedName name="pwd">'Capacity tool'!$B$4:$XFD$4</definedName>
    <definedName name="S">'Capacity tool'!$B$19:$XFD$19</definedName>
    <definedName name="SM">'Capacity tool'!$B$12:$XFD$12</definedName>
    <definedName name="SO">'Capacity tool'!$B$13:$XFD$13</definedName>
    <definedName name="W">'Capacity tool'!$B$14:$XFD$14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2" l="1"/>
  <c r="C20" i="2" s="1"/>
  <c r="C17" i="2"/>
  <c r="C19" i="2" s="1"/>
  <c r="C8" i="2"/>
  <c r="C22" i="2" l="1"/>
  <c r="A7" i="1"/>
  <c r="A8" i="1"/>
  <c r="A9" i="1" s="1"/>
  <c r="A10" i="1" s="1"/>
  <c r="A11" i="1" s="1"/>
  <c r="A12" i="1" s="1"/>
  <c r="A13" i="1" s="1"/>
  <c r="A14" i="1" s="1"/>
  <c r="A15" i="1" s="1"/>
  <c r="A16" i="1" s="1"/>
  <c r="A17" i="1" s="1"/>
  <c r="A18" i="1" s="1"/>
  <c r="A19" i="1" s="1"/>
</calcChain>
</file>

<file path=xl/sharedStrings.xml><?xml version="1.0" encoding="utf-8"?>
<sst xmlns="http://schemas.openxmlformats.org/spreadsheetml/2006/main" count="110" uniqueCount="101">
  <si>
    <t>RF1</t>
  </si>
  <si>
    <t>RF2</t>
  </si>
  <si>
    <t>Machine</t>
  </si>
  <si>
    <t>Heavy-duty disk</t>
  </si>
  <si>
    <t>Tandem disk harrow</t>
  </si>
  <si>
    <t>Field cultivator</t>
  </si>
  <si>
    <t>Spring tooth harrow</t>
  </si>
  <si>
    <t>Roller-packer</t>
  </si>
  <si>
    <t>Mulcher-packer</t>
  </si>
  <si>
    <t>Rotary Hoe</t>
  </si>
  <si>
    <t>Row crop cultivator</t>
  </si>
  <si>
    <t>Rotary Tiller</t>
  </si>
  <si>
    <t>Row crop planter</t>
  </si>
  <si>
    <t>Grain drill</t>
  </si>
  <si>
    <t>Fertilizer spreader</t>
  </si>
  <si>
    <t>Speed (low)</t>
  </si>
  <si>
    <t>Fld. Eff. (low)</t>
  </si>
  <si>
    <t>Fld. Eff. (high)</t>
  </si>
  <si>
    <t>Fld. Eff. (typ)</t>
  </si>
  <si>
    <t>(%)</t>
  </si>
  <si>
    <t>(mph)</t>
  </si>
  <si>
    <t>Speed (high)</t>
  </si>
  <si>
    <t>Speed (typ)</t>
  </si>
  <si>
    <t>Estimated life</t>
  </si>
  <si>
    <t>(hours)</t>
  </si>
  <si>
    <t>Total life R&amp;M</t>
  </si>
  <si>
    <t>cost (%)</t>
  </si>
  <si>
    <t>Speed</t>
  </si>
  <si>
    <t>mph</t>
  </si>
  <si>
    <t>Field Efficiency</t>
  </si>
  <si>
    <t>decimal</t>
  </si>
  <si>
    <t>acres/hour</t>
  </si>
  <si>
    <t>Area to cover</t>
  </si>
  <si>
    <t>acres</t>
  </si>
  <si>
    <t>Probability of a working day</t>
  </si>
  <si>
    <t>%</t>
  </si>
  <si>
    <t>Hours for this work</t>
  </si>
  <si>
    <t>h/day</t>
  </si>
  <si>
    <t>days</t>
  </si>
  <si>
    <t>Window of opportunity</t>
  </si>
  <si>
    <t>Capacity needed</t>
  </si>
  <si>
    <t>acres/h</t>
  </si>
  <si>
    <t>Field Efficiency, speeds, and repair factors</t>
  </si>
  <si>
    <t>TABLES OF DATA FROM ASAE STANDARDS D497 - a subset for row crop operations</t>
  </si>
  <si>
    <t>Combine (Self-propelled)</t>
  </si>
  <si>
    <t>Sprayer (boom-type)</t>
  </si>
  <si>
    <t>PART 1: Capacity needed to get the job done</t>
  </si>
  <si>
    <t>PART 2: Capacity estimate of a machine</t>
  </si>
  <si>
    <t>Affiliation</t>
  </si>
  <si>
    <t>Date</t>
  </si>
  <si>
    <t>URL to acquire</t>
  </si>
  <si>
    <t>Related tools:</t>
  </si>
  <si>
    <t>Description of this tool</t>
  </si>
  <si>
    <t>Author</t>
  </si>
  <si>
    <t>Dennis Buckmaster, Professor &amp; Dean's Fellow for Digital Agriculture</t>
  </si>
  <si>
    <t>Purdue University, Department of Agricultural &amp; Biological Engineering</t>
  </si>
  <si>
    <t>December, 2021</t>
  </si>
  <si>
    <t>https://engineering.purdue.edu/~dbuckmas/outreach/Machine_capacity.xlsx</t>
  </si>
  <si>
    <t>Cycle Analysis</t>
  </si>
  <si>
    <t>Benchmarking Tractor Costs:</t>
  </si>
  <si>
    <t>https://engineering.purdue.edu/~dbuckmas/outreach/cycle%20diagram.xls</t>
  </si>
  <si>
    <t>https://engineering.purdue.edu/~dbuckmas/research/tractor_cost.xlsx</t>
  </si>
  <si>
    <t>A</t>
  </si>
  <si>
    <t>H</t>
  </si>
  <si>
    <t>W</t>
  </si>
  <si>
    <t>pwd</t>
  </si>
  <si>
    <t>D</t>
  </si>
  <si>
    <t>S</t>
  </si>
  <si>
    <t>E</t>
  </si>
  <si>
    <t>CN</t>
  </si>
  <si>
    <t>Capacity of machine</t>
  </si>
  <si>
    <t>CM</t>
  </si>
  <si>
    <t>OUTPUT</t>
  </si>
  <si>
    <t>CS</t>
  </si>
  <si>
    <t>CE</t>
  </si>
  <si>
    <t>code for speed</t>
  </si>
  <si>
    <t>width of implement</t>
  </si>
  <si>
    <t>code for efficiency</t>
  </si>
  <si>
    <t>low</t>
  </si>
  <si>
    <t>high</t>
  </si>
  <si>
    <t>typical</t>
  </si>
  <si>
    <t>ft</t>
  </si>
  <si>
    <t>INTERMEDIATE CALCULATIONS</t>
  </si>
  <si>
    <t>=A/(D*H*pwd/100)</t>
  </si>
  <si>
    <t>INPUTS - describe your scenario</t>
  </si>
  <si>
    <t>INPUTS - compute based on "what if I had this?"</t>
  </si>
  <si>
    <t>SO</t>
  </si>
  <si>
    <t>EO</t>
  </si>
  <si>
    <t>efficiency option</t>
  </si>
  <si>
    <t>speed option</t>
  </si>
  <si>
    <t xml:space="preserve"> --</t>
  </si>
  <si>
    <t>=S*W*E/8.25</t>
  </si>
  <si>
    <t>Machinery Capacity</t>
  </si>
  <si>
    <t>SM</t>
  </si>
  <si>
    <t>selected machine</t>
  </si>
  <si>
    <t>=VLOOKUP(SM,LOOKUPDATA!B6:L19,CE+1)/100</t>
  </si>
  <si>
    <t>=VLOOKUP(SM,LOOKUPDATA!B6:L19,CS+4)</t>
  </si>
  <si>
    <t>=VLOOKUP(EO,LOOKUPDATA!B21:C23,2,FALSE)</t>
  </si>
  <si>
    <t>=VLOOKUP(SO,LOOKUPDATA!B21:C23,2,FALSE)</t>
  </si>
  <si>
    <t>Google Sheets equivalent</t>
  </si>
  <si>
    <t>https://docs.google.com/spreadsheets/d/16dyB64PgqH70FU45PgIVSalkCgL8yaGD9I2NcCHojt4/edit?usp=sharing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</si>
</sst>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0"/>
      <color indexed="12"/>
      <name val="Arial"/>
      <family val="2"/>
    </font>
    <font>
      <b/>
      <sz val="14"/>
      <color rgb="FFC49F00"/>
      <name val="Arial"/>
      <family val="2"/>
    </font>
    <font>
      <sz val="10"/>
      <color theme="1"/>
      <name val="Arial"/>
      <family val="2"/>
    </font>
    <font>
      <u/>
      <sz val="10"/>
      <color theme="10"/>
      <name val="Arial"/>
      <family val="2"/>
    </font>
    <font>
      <b/>
      <sz val="14"/>
      <color rgb="FF8E6F3E"/>
      <name val="Calibri"/>
      <family val="2"/>
      <scheme val="minor"/>
    </font>
    <font>
      <b/>
      <sz val="10"/>
      <color rgb="FF8E6F3E"/>
      <name val="Arial"/>
      <family val="2"/>
    </font>
    <font>
      <u/>
      <sz val="11"/>
      <color theme="10"/>
      <name val="Calibri"/>
      <family val="2"/>
      <scheme val="minor"/>
    </font>
    <font>
      <b/>
      <sz val="11"/>
      <color rgb="FF8E6F3E"/>
      <name val="Calibri"/>
      <family val="2"/>
      <scheme val="minor"/>
    </font>
    <font>
      <b/>
      <sz val="14"/>
      <name val="Arial"/>
      <family val="2"/>
    </font>
    <font>
      <b/>
      <sz val="12"/>
      <name val="Arial"/>
      <family val="2"/>
    </font>
  </fonts>
  <fills count="1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s>
  <borders count="1">
    <border>
      <left/>
      <right/>
      <top/>
      <bottom/>
      <diagonal/>
    </border>
  </borders>
  <cellStyleXfs count="5">
    <xf numFmtId="0" fontId="0" fillId="0" borderId="0"/>
    <xf numFmtId="0" fontId="3" fillId="0" borderId="0"/>
    <xf numFmtId="0" fontId="9" fillId="0" borderId="0" applyNumberFormat="0" applyFill="0" applyBorder="0" applyAlignment="0" applyProtection="0"/>
    <xf numFmtId="0" fontId="2" fillId="0" borderId="0"/>
    <xf numFmtId="0" fontId="12" fillId="0" borderId="0" applyNumberFormat="0" applyFill="0" applyBorder="0" applyAlignment="0" applyProtection="0"/>
  </cellStyleXfs>
  <cellXfs count="61">
    <xf numFmtId="0" fontId="0" fillId="0" borderId="0" xfId="0"/>
    <xf numFmtId="0" fontId="4" fillId="0" borderId="0" xfId="0" applyFont="1"/>
    <xf numFmtId="0" fontId="4" fillId="0" borderId="0" xfId="0" applyFont="1" applyAlignment="1">
      <alignment horizontal="center"/>
    </xf>
    <xf numFmtId="0" fontId="4" fillId="0" borderId="0" xfId="1" applyFont="1"/>
    <xf numFmtId="0" fontId="3" fillId="0" borderId="0" xfId="1"/>
    <xf numFmtId="0" fontId="3" fillId="0" borderId="0" xfId="1" applyFont="1" applyAlignment="1">
      <alignment horizontal="center"/>
    </xf>
    <xf numFmtId="0" fontId="3" fillId="0" borderId="0" xfId="1" applyFont="1"/>
    <xf numFmtId="165" fontId="3" fillId="0" borderId="0" xfId="1" applyNumberFormat="1"/>
    <xf numFmtId="0" fontId="5" fillId="0" borderId="0" xfId="1" applyFont="1"/>
    <xf numFmtId="0" fontId="3" fillId="0" borderId="0" xfId="0" applyFont="1"/>
    <xf numFmtId="0" fontId="2" fillId="2" borderId="0" xfId="3" applyFill="1"/>
    <xf numFmtId="0" fontId="2" fillId="0" borderId="0" xfId="3"/>
    <xf numFmtId="0" fontId="8" fillId="0" borderId="0" xfId="3" applyFont="1"/>
    <xf numFmtId="0" fontId="8" fillId="0" borderId="0" xfId="3" applyFont="1" applyFill="1"/>
    <xf numFmtId="0" fontId="2" fillId="0" borderId="0" xfId="3" applyFill="1"/>
    <xf numFmtId="0" fontId="11" fillId="0" borderId="0" xfId="3" applyFont="1"/>
    <xf numFmtId="15" fontId="8" fillId="0" borderId="0" xfId="3" applyNumberFormat="1" applyFont="1" applyAlignment="1">
      <alignment horizontal="left"/>
    </xf>
    <xf numFmtId="0" fontId="11" fillId="0" borderId="0" xfId="3" applyFont="1" applyFill="1"/>
    <xf numFmtId="15" fontId="9" fillId="0" borderId="0" xfId="4" applyNumberFormat="1" applyFont="1"/>
    <xf numFmtId="0" fontId="13" fillId="0" borderId="0" xfId="3" applyFont="1"/>
    <xf numFmtId="0" fontId="2" fillId="0" borderId="0" xfId="3" applyNumberFormat="1" applyAlignment="1">
      <alignment horizontal="left"/>
    </xf>
    <xf numFmtId="0" fontId="9" fillId="0" borderId="0" xfId="4" applyFont="1" applyAlignment="1">
      <alignment horizontal="left"/>
    </xf>
    <xf numFmtId="0" fontId="0" fillId="3" borderId="0" xfId="0" applyFill="1" applyBorder="1" applyProtection="1">
      <protection locked="0"/>
    </xf>
    <xf numFmtId="0" fontId="3" fillId="3" borderId="0" xfId="0" applyFont="1" applyFill="1" applyBorder="1" applyProtection="1">
      <protection locked="0"/>
    </xf>
    <xf numFmtId="0" fontId="7" fillId="0" borderId="0" xfId="0" applyFont="1" applyProtection="1"/>
    <xf numFmtId="0" fontId="0" fillId="0" borderId="0" xfId="0" applyProtection="1"/>
    <xf numFmtId="0" fontId="4" fillId="9" borderId="0" xfId="0" applyFont="1" applyFill="1" applyBorder="1" applyProtection="1"/>
    <xf numFmtId="0" fontId="0" fillId="9" borderId="0" xfId="0" applyFill="1" applyBorder="1" applyProtection="1"/>
    <xf numFmtId="0" fontId="0" fillId="0" borderId="0" xfId="0" applyFill="1" applyBorder="1" applyProtection="1"/>
    <xf numFmtId="0" fontId="0" fillId="0" borderId="0" xfId="0" applyBorder="1" applyProtection="1"/>
    <xf numFmtId="0" fontId="3" fillId="4" borderId="0" xfId="0" applyFont="1" applyFill="1" applyBorder="1" applyProtection="1"/>
    <xf numFmtId="0" fontId="0" fillId="4" borderId="0" xfId="0" applyFill="1" applyBorder="1" applyProtection="1"/>
    <xf numFmtId="0" fontId="3" fillId="0" borderId="0" xfId="0" applyFont="1" applyFill="1" applyBorder="1" applyProtection="1"/>
    <xf numFmtId="0" fontId="4" fillId="10" borderId="0" xfId="0" applyFont="1" applyFill="1" applyBorder="1" applyProtection="1"/>
    <xf numFmtId="0" fontId="3" fillId="10" borderId="0" xfId="0" applyFont="1" applyFill="1" applyBorder="1" applyProtection="1"/>
    <xf numFmtId="0" fontId="3" fillId="6" borderId="0" xfId="0" applyFont="1" applyFill="1" applyBorder="1" applyProtection="1"/>
    <xf numFmtId="0" fontId="4" fillId="6" borderId="0" xfId="0" applyFont="1" applyFill="1" applyBorder="1" applyProtection="1"/>
    <xf numFmtId="164" fontId="3" fillId="6" borderId="0" xfId="0" quotePrefix="1" applyNumberFormat="1" applyFont="1" applyFill="1" applyBorder="1" applyProtection="1"/>
    <xf numFmtId="0" fontId="6" fillId="0" borderId="0" xfId="0" applyFont="1" applyBorder="1" applyProtection="1"/>
    <xf numFmtId="164" fontId="6" fillId="0" borderId="0" xfId="0" applyNumberFormat="1" applyFont="1" applyBorder="1" applyProtection="1"/>
    <xf numFmtId="0" fontId="7" fillId="0" borderId="0" xfId="0" applyFont="1" applyBorder="1" applyProtection="1"/>
    <xf numFmtId="0" fontId="14" fillId="9" borderId="0" xfId="0" applyFont="1" applyFill="1" applyBorder="1" applyProtection="1"/>
    <xf numFmtId="0" fontId="3" fillId="9" borderId="0" xfId="0" applyFont="1" applyFill="1" applyBorder="1" applyProtection="1"/>
    <xf numFmtId="0" fontId="3" fillId="0" borderId="0" xfId="0" applyFont="1" applyBorder="1" applyProtection="1"/>
    <xf numFmtId="0" fontId="3" fillId="4" borderId="0" xfId="0" applyFont="1" applyFill="1" applyProtection="1"/>
    <xf numFmtId="0" fontId="4" fillId="11" borderId="0" xfId="0" applyFont="1" applyFill="1" applyBorder="1" applyProtection="1"/>
    <xf numFmtId="0" fontId="3" fillId="11" borderId="0" xfId="0" applyFont="1" applyFill="1" applyBorder="1" applyProtection="1"/>
    <xf numFmtId="0" fontId="3" fillId="8" borderId="0" xfId="0" applyFont="1" applyFill="1" applyBorder="1" applyProtection="1"/>
    <xf numFmtId="0" fontId="3" fillId="7" borderId="0" xfId="0" applyFont="1" applyFill="1" applyBorder="1" applyProtection="1"/>
    <xf numFmtId="2" fontId="3" fillId="7" borderId="0" xfId="0" applyNumberFormat="1" applyFont="1" applyFill="1" applyBorder="1" applyProtection="1"/>
    <xf numFmtId="0" fontId="3" fillId="0" borderId="0" xfId="0" applyFont="1" applyProtection="1"/>
    <xf numFmtId="0" fontId="3" fillId="3" borderId="0" xfId="0" applyFont="1" applyFill="1" applyBorder="1" applyAlignment="1" applyProtection="1">
      <alignment horizontal="center"/>
      <protection locked="0"/>
    </xf>
    <xf numFmtId="0" fontId="3" fillId="8" borderId="0" xfId="0" quotePrefix="1" applyFont="1" applyFill="1" applyBorder="1" applyProtection="1"/>
    <xf numFmtId="2" fontId="3" fillId="8" borderId="0" xfId="0" quotePrefix="1" applyNumberFormat="1" applyFont="1" applyFill="1" applyBorder="1" applyProtection="1"/>
    <xf numFmtId="2" fontId="3" fillId="6" borderId="0" xfId="0" quotePrefix="1" applyNumberFormat="1" applyFont="1" applyFill="1" applyBorder="1" applyProtection="1"/>
    <xf numFmtId="2" fontId="15" fillId="5" borderId="0" xfId="0" applyNumberFormat="1" applyFont="1" applyFill="1" applyBorder="1" applyProtection="1"/>
    <xf numFmtId="164" fontId="15" fillId="5" borderId="0" xfId="0" applyNumberFormat="1" applyFont="1" applyFill="1" applyBorder="1" applyProtection="1"/>
    <xf numFmtId="15" fontId="12" fillId="0" borderId="0" xfId="4" applyNumberFormat="1" applyAlignment="1"/>
    <xf numFmtId="0" fontId="1" fillId="0" borderId="0" xfId="3" applyNumberFormat="1" applyFont="1" applyAlignment="1">
      <alignment horizontal="left"/>
    </xf>
    <xf numFmtId="0" fontId="12" fillId="0" borderId="0" xfId="2" applyNumberFormat="1" applyFont="1" applyAlignment="1">
      <alignment horizontal="left"/>
    </xf>
    <xf numFmtId="0" fontId="10" fillId="2" borderId="0" xfId="3" applyFont="1" applyFill="1" applyBorder="1" applyAlignment="1">
      <alignment horizontal="left" vertical="center"/>
    </xf>
  </cellXfs>
  <cellStyles count="5">
    <cellStyle name="Hyperlink" xfId="2" builtinId="8"/>
    <cellStyle name="Hyperlink 2" xfId="4" xr:uid="{618CEA40-4E9B-47F7-9FC7-0349B8531531}"/>
    <cellStyle name="Normal" xfId="0" builtinId="0"/>
    <cellStyle name="Normal 2" xfId="3" xr:uid="{57F31A90-C9EB-412B-A3BA-CE3388F43868}"/>
    <cellStyle name="Normal_capacity" xfId="1" xr:uid="{00000000-0005-0000-0000-000001000000}"/>
  </cellStyles>
  <dxfs count="0"/>
  <tableStyles count="0" defaultTableStyle="TableStyleMedium9" defaultPivotStyle="PivotStyleLight16"/>
  <colors>
    <mruColors>
      <color rgb="FFC49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5953</xdr:rowOff>
    </xdr:from>
    <xdr:to>
      <xdr:col>6</xdr:col>
      <xdr:colOff>525000</xdr:colOff>
      <xdr:row>21</xdr:row>
      <xdr:rowOff>60000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943453"/>
          <a:ext cx="4627500" cy="3054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Arial" panose="020B0604020202020204" pitchFamily="34" charset="0"/>
              <a:cs typeface="Arial" panose="020B0604020202020204" pitchFamily="34" charset="0"/>
            </a:rPr>
            <a:t>This is a simple</a:t>
          </a:r>
          <a:r>
            <a:rPr lang="en-US" sz="1050" baseline="0">
              <a:latin typeface="Arial" panose="020B0604020202020204" pitchFamily="34" charset="0"/>
              <a:cs typeface="Arial" panose="020B0604020202020204" pitchFamily="34" charset="0"/>
            </a:rPr>
            <a:t> spreadsheet intended to help farmers, dealers, or others size machinery more appropriately.  It is very simple in that it does not consider economics, interaction with other machinery, and requires the user to have a good sense of probability of a working day (likelihood of being able to do a certain operation on a given day).</a:t>
          </a:r>
          <a:endParaRPr lang="en-US" sz="1050">
            <a:latin typeface="Arial" panose="020B0604020202020204" pitchFamily="34" charset="0"/>
            <a:cs typeface="Arial" panose="020B0604020202020204" pitchFamily="34" charset="0"/>
          </a:endParaRPr>
        </a:p>
        <a:p>
          <a:endParaRPr lang="en-US" sz="105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Arial" panose="020B0604020202020204" pitchFamily="34" charset="0"/>
              <a:cs typeface="Arial" panose="020B0604020202020204" pitchFamily="34" charset="0"/>
            </a:rPr>
            <a:t>This tool </a:t>
          </a:r>
          <a:r>
            <a:rPr lang="en-US" sz="1050">
              <a:solidFill>
                <a:schemeClr val="dk1"/>
              </a:solidFill>
              <a:latin typeface="Arial" panose="020B0604020202020204" pitchFamily="34" charset="0"/>
              <a:ea typeface="+mn-ea"/>
              <a:cs typeface="Arial" panose="020B0604020202020204" pitchFamily="34" charset="0"/>
            </a:rPr>
            <a:t>may be freely used, refined, updated as long as credit to the source is given. It is protected to prevent inadvertent changes, but the protection is without password so that those inclined and suitably knowledgeable may customize the tool. For those that want to edit, note there is one hidden sheet working in the background.</a:t>
          </a:r>
        </a:p>
        <a:p>
          <a:endParaRPr lang="en-US" sz="1050">
            <a:solidFill>
              <a:schemeClr val="dk1"/>
            </a:solidFill>
            <a:latin typeface="Arial" panose="020B0604020202020204" pitchFamily="34" charset="0"/>
            <a:ea typeface="+mn-ea"/>
            <a:cs typeface="Arial" panose="020B0604020202020204" pitchFamily="34" charset="0"/>
          </a:endParaRPr>
        </a:p>
        <a:p>
          <a:r>
            <a:rPr lang="en-US" sz="1050">
              <a:solidFill>
                <a:schemeClr val="dk1"/>
              </a:solidFill>
              <a:latin typeface="Arial" panose="020B0604020202020204" pitchFamily="34" charset="0"/>
              <a:ea typeface="+mn-ea"/>
              <a:cs typeface="Arial" panose="020B0604020202020204" pitchFamily="34" charset="0"/>
            </a:rPr>
            <a:t>Brief instructions:</a:t>
          </a:r>
        </a:p>
        <a:p>
          <a:r>
            <a:rPr lang="en-US" sz="1050">
              <a:solidFill>
                <a:schemeClr val="dk1"/>
              </a:solidFill>
              <a:latin typeface="Arial" panose="020B0604020202020204" pitchFamily="34" charset="0"/>
              <a:ea typeface="+mn-ea"/>
              <a:cs typeface="Arial" panose="020B0604020202020204" pitchFamily="34" charset="0"/>
            </a:rPr>
            <a:t>We hope this tool is simple enough to avoid the need for a user manual. Inputs are grouped together and output follows.  There are two sections. The first is to compute what capacity (ac/h) is the target. The second estimates the capacity of a particular machine. You'll want to have the capacity of the machine near the value of the capacity needed.  All inputs use data validation to confirm valid entries.</a:t>
          </a:r>
        </a:p>
      </xdr:txBody>
    </xdr:sp>
    <xdr:clientData/>
  </xdr:twoCellAnchor>
  <xdr:twoCellAnchor editAs="oneCell">
    <xdr:from>
      <xdr:col>0</xdr:col>
      <xdr:colOff>41671</xdr:colOff>
      <xdr:row>0</xdr:row>
      <xdr:rowOff>22418</xdr:rowOff>
    </xdr:from>
    <xdr:to>
      <xdr:col>4</xdr:col>
      <xdr:colOff>470297</xdr:colOff>
      <xdr:row>1</xdr:row>
      <xdr:rowOff>186471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1" y="22418"/>
          <a:ext cx="3314701" cy="3545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ngineering.purdue.edu/~dbuckmas/outreach/Machine_capacity.xlsx" TargetMode="External"/><Relationship Id="rId2" Type="http://schemas.openxmlformats.org/officeDocument/2006/relationships/hyperlink" Target="https://docs.google.com/spreadsheets/d/16dyB64PgqH70FU45PgIVSalkCgL8yaGD9I2NcCHojt4/edit?usp=sharing" TargetMode="External"/><Relationship Id="rId1" Type="http://schemas.openxmlformats.org/officeDocument/2006/relationships/hyperlink" Target="https://engineering.purdue.edu/~dbuckmas/research/tractor_cost.xlsx" TargetMode="External"/><Relationship Id="rId5" Type="http://schemas.openxmlformats.org/officeDocument/2006/relationships/drawing" Target="../drawings/drawing1.xml"/><Relationship Id="rId4" Type="http://schemas.openxmlformats.org/officeDocument/2006/relationships/hyperlink" Target="https://engineering.purdue.edu/~dbuckmas/outreach/cycle%20diagram.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0E11A-91A4-488D-B0B1-743F93854038}">
  <dimension ref="A1:P31"/>
  <sheetViews>
    <sheetView tabSelected="1" zoomScale="136" zoomScaleNormal="136" workbookViewId="0">
      <selection activeCell="C34" sqref="C34"/>
    </sheetView>
  </sheetViews>
  <sheetFormatPr defaultColWidth="9.1796875" defaultRowHeight="14.5" x14ac:dyDescent="0.35"/>
  <cols>
    <col min="1" max="1" width="14.1796875" style="11" customWidth="1"/>
    <col min="2" max="2" width="10.81640625" style="11" bestFit="1" customWidth="1"/>
    <col min="3" max="16384" width="9.1796875" style="11"/>
  </cols>
  <sheetData>
    <row r="1" spans="1:16" x14ac:dyDescent="0.35">
      <c r="A1" s="10"/>
      <c r="B1" s="10"/>
      <c r="C1" s="10"/>
    </row>
    <row r="2" spans="1:16" x14ac:dyDescent="0.35">
      <c r="A2" s="10"/>
      <c r="B2" s="10"/>
      <c r="C2" s="10"/>
    </row>
    <row r="3" spans="1:16" ht="15" customHeight="1" x14ac:dyDescent="0.35">
      <c r="A3" s="60" t="s">
        <v>92</v>
      </c>
      <c r="B3" s="60"/>
      <c r="C3" s="60"/>
      <c r="D3" s="60"/>
      <c r="E3" s="60"/>
      <c r="F3" s="60"/>
      <c r="G3" s="12"/>
      <c r="H3" s="12"/>
      <c r="I3" s="12"/>
      <c r="J3" s="12"/>
      <c r="K3" s="12"/>
    </row>
    <row r="4" spans="1:16" ht="15" customHeight="1" x14ac:dyDescent="0.35">
      <c r="A4" s="60"/>
      <c r="B4" s="60"/>
      <c r="C4" s="60"/>
      <c r="D4" s="60"/>
      <c r="E4" s="60"/>
      <c r="F4" s="60"/>
      <c r="G4" s="12"/>
      <c r="H4" s="12"/>
      <c r="I4" s="13"/>
      <c r="J4" s="13"/>
      <c r="K4" s="13"/>
      <c r="L4" s="14"/>
      <c r="M4" s="14"/>
      <c r="N4" s="14"/>
      <c r="O4" s="14"/>
      <c r="P4" s="14"/>
    </row>
    <row r="5" spans="1:16" x14ac:dyDescent="0.35">
      <c r="A5" s="15" t="s">
        <v>52</v>
      </c>
      <c r="B5" s="16"/>
      <c r="C5" s="12"/>
      <c r="D5" s="12"/>
      <c r="E5" s="12"/>
      <c r="F5" s="12"/>
      <c r="G5" s="15"/>
      <c r="H5" s="12"/>
      <c r="I5" s="13"/>
      <c r="J5" s="13"/>
      <c r="K5" s="13"/>
      <c r="L5" s="14"/>
      <c r="M5" s="14"/>
      <c r="N5" s="14"/>
      <c r="O5" s="14"/>
      <c r="P5" s="14"/>
    </row>
    <row r="6" spans="1:16" x14ac:dyDescent="0.35">
      <c r="A6" s="17"/>
      <c r="B6" s="18"/>
      <c r="C6" s="12"/>
      <c r="D6" s="12"/>
      <c r="E6" s="12"/>
      <c r="F6" s="12"/>
      <c r="G6" s="12"/>
      <c r="H6" s="12"/>
      <c r="I6" s="13"/>
      <c r="J6" s="13"/>
      <c r="K6" s="13"/>
      <c r="L6" s="14"/>
      <c r="M6" s="14"/>
      <c r="N6" s="14"/>
      <c r="O6" s="14"/>
      <c r="P6" s="14"/>
    </row>
    <row r="7" spans="1:16" x14ac:dyDescent="0.35">
      <c r="A7" s="12"/>
      <c r="B7" s="12"/>
      <c r="C7" s="12"/>
      <c r="D7" s="12"/>
      <c r="E7" s="12"/>
      <c r="F7" s="12"/>
      <c r="G7" s="12"/>
      <c r="H7" s="12"/>
      <c r="I7" s="13"/>
      <c r="J7" s="13"/>
      <c r="K7" s="13"/>
      <c r="L7" s="14"/>
      <c r="M7" s="14"/>
      <c r="N7" s="14"/>
      <c r="O7" s="14"/>
      <c r="P7" s="14"/>
    </row>
    <row r="8" spans="1:16" x14ac:dyDescent="0.35">
      <c r="A8" s="15"/>
      <c r="B8" s="12"/>
      <c r="C8" s="12"/>
      <c r="D8" s="12"/>
      <c r="E8" s="12"/>
      <c r="F8" s="12"/>
      <c r="G8" s="12"/>
      <c r="H8" s="12"/>
      <c r="I8" s="13"/>
      <c r="J8" s="13"/>
      <c r="K8" s="13"/>
      <c r="L8" s="14"/>
      <c r="M8" s="14"/>
      <c r="N8" s="14"/>
      <c r="O8" s="14"/>
      <c r="P8" s="14"/>
    </row>
    <row r="9" spans="1:16" x14ac:dyDescent="0.35">
      <c r="A9" s="12"/>
      <c r="B9" s="12"/>
      <c r="C9" s="12"/>
      <c r="D9" s="12"/>
      <c r="E9" s="12"/>
      <c r="F9" s="12"/>
      <c r="G9" s="12"/>
      <c r="H9" s="12"/>
      <c r="I9" s="13"/>
      <c r="J9" s="13"/>
      <c r="K9" s="13"/>
      <c r="L9" s="14"/>
      <c r="M9" s="14"/>
      <c r="N9" s="14"/>
      <c r="O9" s="14"/>
      <c r="P9" s="14"/>
    </row>
    <row r="10" spans="1:16" x14ac:dyDescent="0.35">
      <c r="A10" s="12"/>
      <c r="B10" s="12"/>
      <c r="C10" s="12"/>
      <c r="D10" s="12"/>
      <c r="E10" s="12"/>
      <c r="F10" s="12"/>
      <c r="G10" s="12"/>
      <c r="H10" s="12"/>
      <c r="I10" s="13"/>
      <c r="J10" s="13"/>
      <c r="K10" s="13"/>
      <c r="L10" s="14"/>
      <c r="M10" s="14"/>
      <c r="N10" s="14"/>
      <c r="O10" s="14"/>
      <c r="P10" s="14"/>
    </row>
    <row r="11" spans="1:16" x14ac:dyDescent="0.35">
      <c r="A11" s="12"/>
      <c r="B11" s="12"/>
      <c r="C11" s="12"/>
      <c r="D11" s="12"/>
      <c r="E11" s="12"/>
      <c r="F11" s="12"/>
      <c r="G11" s="12"/>
      <c r="H11" s="12"/>
      <c r="I11" s="13"/>
      <c r="J11" s="13"/>
      <c r="K11" s="13"/>
      <c r="L11" s="14"/>
      <c r="M11" s="14"/>
      <c r="N11" s="14"/>
      <c r="O11" s="14"/>
      <c r="P11" s="14"/>
    </row>
    <row r="12" spans="1:16" x14ac:dyDescent="0.35">
      <c r="A12" s="12"/>
      <c r="B12" s="12"/>
      <c r="C12" s="12"/>
      <c r="D12" s="12"/>
      <c r="E12" s="12"/>
      <c r="F12" s="12"/>
      <c r="G12" s="12"/>
      <c r="H12" s="12"/>
      <c r="I12" s="13"/>
      <c r="J12" s="13"/>
      <c r="K12" s="13"/>
      <c r="L12" s="14"/>
      <c r="M12" s="14"/>
      <c r="N12" s="14"/>
      <c r="O12" s="14"/>
      <c r="P12" s="14"/>
    </row>
    <row r="13" spans="1:16" x14ac:dyDescent="0.35">
      <c r="A13" s="12"/>
      <c r="B13" s="12"/>
      <c r="C13" s="12"/>
      <c r="D13" s="12"/>
      <c r="E13" s="12"/>
      <c r="F13" s="12"/>
      <c r="G13" s="12"/>
      <c r="H13" s="12"/>
      <c r="I13" s="13"/>
      <c r="J13" s="13"/>
      <c r="K13" s="13"/>
      <c r="L13" s="14"/>
      <c r="M13" s="14"/>
      <c r="N13" s="14"/>
      <c r="O13" s="14"/>
      <c r="P13" s="14"/>
    </row>
    <row r="14" spans="1:16" x14ac:dyDescent="0.35">
      <c r="A14" s="12"/>
      <c r="B14" s="12"/>
      <c r="C14" s="12"/>
      <c r="D14" s="12"/>
      <c r="E14" s="12"/>
      <c r="F14" s="12"/>
      <c r="G14" s="12"/>
      <c r="H14" s="12"/>
      <c r="I14" s="13"/>
      <c r="J14" s="13"/>
      <c r="K14" s="13"/>
      <c r="L14" s="14"/>
      <c r="M14" s="14"/>
      <c r="N14" s="14"/>
      <c r="O14" s="14"/>
      <c r="P14" s="14"/>
    </row>
    <row r="15" spans="1:16" x14ac:dyDescent="0.35">
      <c r="A15" s="12"/>
      <c r="B15" s="12"/>
      <c r="C15" s="12"/>
      <c r="D15" s="12"/>
      <c r="E15" s="12"/>
      <c r="F15" s="12"/>
      <c r="G15" s="12"/>
      <c r="H15" s="12"/>
      <c r="I15" s="12"/>
      <c r="J15" s="12"/>
      <c r="K15" s="12"/>
    </row>
    <row r="16" spans="1:16" x14ac:dyDescent="0.35">
      <c r="A16" s="12"/>
      <c r="B16" s="12"/>
      <c r="C16" s="12"/>
      <c r="D16" s="12"/>
      <c r="E16" s="12"/>
      <c r="F16" s="12"/>
      <c r="G16" s="12"/>
      <c r="H16" s="12"/>
      <c r="I16" s="12"/>
      <c r="J16" s="12"/>
      <c r="K16" s="12"/>
    </row>
    <row r="17" spans="1:16" x14ac:dyDescent="0.35">
      <c r="A17" s="12"/>
      <c r="B17" s="12"/>
      <c r="C17" s="12"/>
      <c r="D17" s="12"/>
      <c r="E17" s="12"/>
      <c r="F17" s="12"/>
      <c r="G17" s="12"/>
      <c r="H17" s="12"/>
      <c r="I17" s="12"/>
      <c r="J17" s="12"/>
      <c r="K17" s="12"/>
    </row>
    <row r="18" spans="1:16" x14ac:dyDescent="0.35">
      <c r="A18" s="12"/>
      <c r="B18" s="12"/>
      <c r="C18" s="12"/>
      <c r="D18" s="12"/>
      <c r="E18" s="12"/>
      <c r="F18" s="12"/>
      <c r="G18" s="12"/>
      <c r="H18" s="12"/>
      <c r="I18" s="12"/>
      <c r="J18" s="12"/>
      <c r="K18" s="12"/>
    </row>
    <row r="19" spans="1:16" x14ac:dyDescent="0.35">
      <c r="A19" s="12"/>
      <c r="B19" s="12"/>
      <c r="C19" s="12"/>
      <c r="D19" s="12"/>
      <c r="E19" s="12"/>
      <c r="F19" s="12"/>
      <c r="G19" s="12"/>
      <c r="H19" s="12"/>
      <c r="I19" s="12"/>
      <c r="J19" s="12"/>
      <c r="K19" s="12"/>
    </row>
    <row r="20" spans="1:16" x14ac:dyDescent="0.35">
      <c r="A20" s="12"/>
      <c r="B20" s="12"/>
      <c r="C20" s="12"/>
      <c r="D20" s="12"/>
      <c r="E20" s="12"/>
      <c r="F20" s="12"/>
      <c r="G20" s="12"/>
      <c r="H20" s="12"/>
      <c r="I20" s="12"/>
      <c r="J20" s="12"/>
      <c r="K20" s="12"/>
    </row>
    <row r="21" spans="1:16" x14ac:dyDescent="0.35">
      <c r="A21" s="12"/>
      <c r="B21" s="12"/>
      <c r="C21" s="12"/>
      <c r="D21" s="12"/>
      <c r="E21" s="12"/>
      <c r="F21" s="12"/>
      <c r="G21" s="12"/>
      <c r="H21" s="12"/>
      <c r="I21" s="12"/>
      <c r="J21" s="12"/>
      <c r="K21" s="12"/>
    </row>
    <row r="22" spans="1:16" x14ac:dyDescent="0.35">
      <c r="A22" s="12"/>
      <c r="B22" s="12"/>
      <c r="C22" s="12"/>
      <c r="D22" s="12"/>
      <c r="E22" s="12"/>
      <c r="F22" s="12"/>
      <c r="G22" s="12"/>
      <c r="H22" s="12"/>
      <c r="I22" s="12"/>
      <c r="J22" s="12"/>
      <c r="K22" s="12"/>
    </row>
    <row r="23" spans="1:16" x14ac:dyDescent="0.35">
      <c r="A23" s="19" t="s">
        <v>53</v>
      </c>
      <c r="B23" s="11" t="s">
        <v>54</v>
      </c>
      <c r="C23" s="12"/>
      <c r="D23" s="12"/>
      <c r="E23" s="12"/>
      <c r="F23" s="12"/>
      <c r="G23" s="12"/>
      <c r="H23" s="12"/>
      <c r="I23" s="12"/>
      <c r="J23" s="12"/>
      <c r="K23" s="12"/>
    </row>
    <row r="24" spans="1:16" x14ac:dyDescent="0.35">
      <c r="A24" s="19" t="s">
        <v>48</v>
      </c>
      <c r="B24" s="11" t="s">
        <v>55</v>
      </c>
      <c r="C24" s="12"/>
      <c r="D24" s="12"/>
      <c r="E24" s="12"/>
      <c r="F24" s="12"/>
      <c r="G24" s="12"/>
      <c r="H24" s="12"/>
      <c r="I24" s="12"/>
      <c r="J24" s="12"/>
      <c r="K24" s="12"/>
    </row>
    <row r="25" spans="1:16" x14ac:dyDescent="0.35">
      <c r="A25" s="19" t="s">
        <v>49</v>
      </c>
      <c r="B25" s="20" t="s">
        <v>56</v>
      </c>
      <c r="C25" s="20"/>
      <c r="D25" s="20"/>
      <c r="E25" s="20"/>
      <c r="F25" s="20"/>
      <c r="G25" s="20"/>
      <c r="H25" s="20"/>
      <c r="I25" s="20"/>
      <c r="J25" s="20"/>
      <c r="K25" s="20"/>
      <c r="L25" s="20"/>
    </row>
    <row r="26" spans="1:16" x14ac:dyDescent="0.35">
      <c r="A26" s="19" t="s">
        <v>50</v>
      </c>
      <c r="B26" s="58"/>
      <c r="C26" s="59" t="s">
        <v>57</v>
      </c>
      <c r="D26" s="58"/>
      <c r="E26" s="58"/>
      <c r="F26" s="20"/>
      <c r="G26" s="20"/>
      <c r="H26" s="20"/>
      <c r="I26" s="20"/>
      <c r="J26" s="20"/>
      <c r="K26" s="20"/>
      <c r="L26" s="20"/>
      <c r="M26" s="57"/>
      <c r="N26" s="57"/>
      <c r="O26" s="57"/>
      <c r="P26" s="57"/>
    </row>
    <row r="27" spans="1:16" x14ac:dyDescent="0.35">
      <c r="A27" s="19" t="s">
        <v>99</v>
      </c>
      <c r="B27" s="58"/>
      <c r="C27" s="59" t="s">
        <v>100</v>
      </c>
      <c r="D27" s="58"/>
      <c r="E27" s="58"/>
      <c r="F27" s="20"/>
      <c r="G27" s="20"/>
      <c r="H27" s="20"/>
      <c r="I27" s="20"/>
      <c r="J27" s="20"/>
      <c r="K27" s="20"/>
      <c r="L27" s="20"/>
    </row>
    <row r="28" spans="1:16" x14ac:dyDescent="0.35">
      <c r="A28" s="15" t="s">
        <v>51</v>
      </c>
      <c r="B28" s="58" t="s">
        <v>58</v>
      </c>
      <c r="C28" s="58"/>
      <c r="D28" s="58"/>
      <c r="E28" s="59" t="s">
        <v>60</v>
      </c>
      <c r="F28" s="20"/>
      <c r="G28" s="20"/>
      <c r="H28" s="20"/>
      <c r="I28" s="20"/>
      <c r="J28" s="20"/>
      <c r="K28" s="20"/>
      <c r="L28" s="20"/>
    </row>
    <row r="29" spans="1:16" x14ac:dyDescent="0.35">
      <c r="B29" s="58" t="s">
        <v>59</v>
      </c>
      <c r="C29" s="58"/>
      <c r="D29" s="58"/>
      <c r="E29" s="59" t="s">
        <v>61</v>
      </c>
      <c r="F29" s="20"/>
      <c r="G29" s="20"/>
      <c r="H29" s="20"/>
      <c r="I29" s="20"/>
      <c r="J29" s="20"/>
      <c r="K29" s="20"/>
      <c r="L29" s="20"/>
      <c r="M29" s="21"/>
      <c r="N29" s="21"/>
    </row>
    <row r="30" spans="1:16" x14ac:dyDescent="0.35">
      <c r="B30" s="20"/>
      <c r="C30" s="20"/>
      <c r="D30" s="20"/>
      <c r="E30" s="20"/>
      <c r="F30" s="20"/>
      <c r="G30" s="20"/>
      <c r="H30" s="20"/>
      <c r="I30" s="20"/>
      <c r="J30" s="20"/>
      <c r="K30" s="20"/>
      <c r="L30" s="20"/>
    </row>
    <row r="31" spans="1:16" x14ac:dyDescent="0.35">
      <c r="A31" s="12"/>
      <c r="B31" s="12"/>
      <c r="C31" s="12"/>
      <c r="D31" s="12"/>
      <c r="E31" s="12"/>
      <c r="F31" s="12"/>
      <c r="G31" s="12"/>
      <c r="H31" s="12"/>
      <c r="I31" s="12"/>
      <c r="J31" s="12"/>
      <c r="K31" s="12"/>
    </row>
  </sheetData>
  <sheetProtection sheet="1" objects="1" scenarios="1"/>
  <mergeCells count="1">
    <mergeCell ref="A3:F4"/>
  </mergeCells>
  <hyperlinks>
    <hyperlink ref="E29" r:id="rId1" xr:uid="{49AEFB1D-C219-459B-B94F-9F396B6CFFF0}"/>
    <hyperlink ref="C27" r:id="rId2" xr:uid="{9D3C8D4D-4C27-4F13-839F-FC77151FABBB}"/>
    <hyperlink ref="C26" r:id="rId3" xr:uid="{4BB694F4-F75A-4AB7-9FFC-0F68C9717AC3}"/>
    <hyperlink ref="E28" r:id="rId4" xr:uid="{83363E49-4D9D-4662-8A3D-43049610C2C9}"/>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5"/>
  <sheetViews>
    <sheetView zoomScale="179" zoomScaleNormal="179" workbookViewId="0">
      <selection activeCell="C3" sqref="C3:C6"/>
    </sheetView>
  </sheetViews>
  <sheetFormatPr defaultColWidth="9.1796875" defaultRowHeight="12.5" x14ac:dyDescent="0.25"/>
  <cols>
    <col min="1" max="1" width="9.1796875" style="25"/>
    <col min="2" max="2" width="24.26953125" style="25" customWidth="1"/>
    <col min="3" max="3" width="15.7265625" style="25" customWidth="1"/>
    <col min="4" max="4" width="11.1796875" style="25" bestFit="1" customWidth="1"/>
    <col min="5" max="5" width="45" style="25" bestFit="1" customWidth="1"/>
    <col min="6" max="16384" width="9.1796875" style="25"/>
  </cols>
  <sheetData>
    <row r="1" spans="1:6" ht="18" x14ac:dyDescent="0.4">
      <c r="A1" s="24" t="s">
        <v>46</v>
      </c>
    </row>
    <row r="2" spans="1:6" ht="13" x14ac:dyDescent="0.3">
      <c r="A2" s="26" t="s">
        <v>84</v>
      </c>
      <c r="B2" s="27"/>
      <c r="C2" s="27"/>
      <c r="D2" s="27"/>
      <c r="E2" s="28"/>
      <c r="F2" s="29"/>
    </row>
    <row r="3" spans="1:6" x14ac:dyDescent="0.25">
      <c r="A3" s="30" t="s">
        <v>62</v>
      </c>
      <c r="B3" s="31" t="s">
        <v>32</v>
      </c>
      <c r="C3" s="22">
        <v>500</v>
      </c>
      <c r="D3" s="31" t="s">
        <v>33</v>
      </c>
      <c r="E3" s="28"/>
      <c r="F3" s="29"/>
    </row>
    <row r="4" spans="1:6" x14ac:dyDescent="0.25">
      <c r="A4" s="30" t="s">
        <v>65</v>
      </c>
      <c r="B4" s="31" t="s">
        <v>34</v>
      </c>
      <c r="C4" s="22">
        <v>35</v>
      </c>
      <c r="D4" s="31" t="s">
        <v>35</v>
      </c>
      <c r="E4" s="28"/>
      <c r="F4" s="29"/>
    </row>
    <row r="5" spans="1:6" x14ac:dyDescent="0.25">
      <c r="A5" s="30" t="s">
        <v>63</v>
      </c>
      <c r="B5" s="31" t="s">
        <v>36</v>
      </c>
      <c r="C5" s="22">
        <v>6</v>
      </c>
      <c r="D5" s="31" t="s">
        <v>37</v>
      </c>
      <c r="E5" s="28"/>
      <c r="F5" s="29"/>
    </row>
    <row r="6" spans="1:6" x14ac:dyDescent="0.25">
      <c r="A6" s="30" t="s">
        <v>66</v>
      </c>
      <c r="B6" s="30" t="s">
        <v>39</v>
      </c>
      <c r="C6" s="23">
        <v>25</v>
      </c>
      <c r="D6" s="30" t="s">
        <v>38</v>
      </c>
      <c r="E6" s="32"/>
      <c r="F6" s="29"/>
    </row>
    <row r="7" spans="1:6" ht="13" x14ac:dyDescent="0.3">
      <c r="A7" s="33" t="s">
        <v>72</v>
      </c>
      <c r="B7" s="34"/>
      <c r="C7" s="34"/>
      <c r="D7" s="34"/>
      <c r="E7" s="34"/>
      <c r="F7" s="29"/>
    </row>
    <row r="8" spans="1:6" ht="15.5" x14ac:dyDescent="0.35">
      <c r="A8" s="35" t="s">
        <v>69</v>
      </c>
      <c r="B8" s="36" t="s">
        <v>40</v>
      </c>
      <c r="C8" s="56">
        <f>A/(D*H*pwd/100)</f>
        <v>9.5238095238095237</v>
      </c>
      <c r="D8" s="36" t="s">
        <v>41</v>
      </c>
      <c r="E8" s="37" t="s">
        <v>83</v>
      </c>
      <c r="F8" s="29"/>
    </row>
    <row r="9" spans="1:6" ht="13" x14ac:dyDescent="0.3">
      <c r="A9" s="29"/>
      <c r="B9" s="38"/>
      <c r="C9" s="39"/>
      <c r="D9" s="38"/>
      <c r="E9" s="29"/>
      <c r="F9" s="29"/>
    </row>
    <row r="10" spans="1:6" ht="18" x14ac:dyDescent="0.4">
      <c r="A10" s="40" t="s">
        <v>47</v>
      </c>
      <c r="C10" s="29"/>
      <c r="D10" s="29"/>
      <c r="E10" s="29"/>
      <c r="F10" s="29"/>
    </row>
    <row r="11" spans="1:6" ht="18" x14ac:dyDescent="0.4">
      <c r="A11" s="26" t="s">
        <v>85</v>
      </c>
      <c r="B11" s="41"/>
      <c r="C11" s="42"/>
      <c r="D11" s="42"/>
      <c r="E11" s="32"/>
      <c r="F11" s="29"/>
    </row>
    <row r="12" spans="1:6" x14ac:dyDescent="0.25">
      <c r="A12" s="44" t="s">
        <v>93</v>
      </c>
      <c r="B12" s="30" t="s">
        <v>94</v>
      </c>
      <c r="C12" s="51" t="s">
        <v>8</v>
      </c>
      <c r="D12" s="30"/>
      <c r="E12" s="43"/>
      <c r="F12" s="29"/>
    </row>
    <row r="13" spans="1:6" x14ac:dyDescent="0.25">
      <c r="A13" s="30" t="s">
        <v>86</v>
      </c>
      <c r="B13" s="30" t="s">
        <v>89</v>
      </c>
      <c r="C13" s="51" t="s">
        <v>80</v>
      </c>
      <c r="D13" s="30"/>
      <c r="E13" s="43"/>
      <c r="F13" s="29"/>
    </row>
    <row r="14" spans="1:6" x14ac:dyDescent="0.25">
      <c r="A14" s="30" t="s">
        <v>64</v>
      </c>
      <c r="B14" s="30" t="s">
        <v>76</v>
      </c>
      <c r="C14" s="23">
        <v>20</v>
      </c>
      <c r="D14" s="30" t="s">
        <v>81</v>
      </c>
      <c r="E14" s="43"/>
      <c r="F14" s="29"/>
    </row>
    <row r="15" spans="1:6" x14ac:dyDescent="0.25">
      <c r="A15" s="30" t="s">
        <v>87</v>
      </c>
      <c r="B15" s="30" t="s">
        <v>88</v>
      </c>
      <c r="C15" s="51" t="s">
        <v>79</v>
      </c>
      <c r="D15" s="30"/>
      <c r="E15" s="43"/>
      <c r="F15" s="29"/>
    </row>
    <row r="16" spans="1:6" ht="13" x14ac:dyDescent="0.3">
      <c r="A16" s="45" t="s">
        <v>82</v>
      </c>
      <c r="B16" s="46"/>
      <c r="C16" s="46"/>
      <c r="D16" s="46"/>
      <c r="E16" s="46"/>
      <c r="F16" s="29"/>
    </row>
    <row r="17" spans="1:6" x14ac:dyDescent="0.25">
      <c r="A17" s="47" t="s">
        <v>73</v>
      </c>
      <c r="B17" s="47" t="s">
        <v>75</v>
      </c>
      <c r="C17" s="48">
        <f>VLOOKUP(SO,LOOKUPDATA!B21:C23,2,FALSE)</f>
        <v>2</v>
      </c>
      <c r="D17" s="47" t="s">
        <v>90</v>
      </c>
      <c r="E17" s="52" t="s">
        <v>98</v>
      </c>
      <c r="F17" s="29"/>
    </row>
    <row r="18" spans="1:6" x14ac:dyDescent="0.25">
      <c r="A18" s="47" t="s">
        <v>74</v>
      </c>
      <c r="B18" s="47" t="s">
        <v>77</v>
      </c>
      <c r="C18" s="48">
        <f>VLOOKUP(EO,LOOKUPDATA!B21:C23,2,FALSE)</f>
        <v>3</v>
      </c>
      <c r="D18" s="47" t="s">
        <v>90</v>
      </c>
      <c r="E18" s="52" t="s">
        <v>97</v>
      </c>
      <c r="F18" s="29"/>
    </row>
    <row r="19" spans="1:6" x14ac:dyDescent="0.25">
      <c r="A19" s="47" t="s">
        <v>67</v>
      </c>
      <c r="B19" s="47" t="s">
        <v>27</v>
      </c>
      <c r="C19" s="48">
        <f>VLOOKUP(SM,LOOKUPDATA!B6:L19,CS+4,FALSE)</f>
        <v>5</v>
      </c>
      <c r="D19" s="47" t="s">
        <v>28</v>
      </c>
      <c r="E19" s="52" t="s">
        <v>96</v>
      </c>
      <c r="F19" s="29"/>
    </row>
    <row r="20" spans="1:6" x14ac:dyDescent="0.25">
      <c r="A20" s="47" t="s">
        <v>68</v>
      </c>
      <c r="B20" s="47" t="s">
        <v>29</v>
      </c>
      <c r="C20" s="49">
        <f>VLOOKUP(SM,LOOKUPDATA!B6:L19,CE+1,FALSE)/100</f>
        <v>0.9</v>
      </c>
      <c r="D20" s="47" t="s">
        <v>30</v>
      </c>
      <c r="E20" s="53" t="s">
        <v>95</v>
      </c>
      <c r="F20" s="29"/>
    </row>
    <row r="21" spans="1:6" ht="13" x14ac:dyDescent="0.3">
      <c r="A21" s="33" t="s">
        <v>72</v>
      </c>
      <c r="B21" s="34"/>
      <c r="C21" s="34"/>
      <c r="D21" s="34"/>
      <c r="E21" s="34"/>
      <c r="F21" s="29"/>
    </row>
    <row r="22" spans="1:6" ht="15.5" x14ac:dyDescent="0.35">
      <c r="A22" s="35" t="s">
        <v>71</v>
      </c>
      <c r="B22" s="36" t="s">
        <v>70</v>
      </c>
      <c r="C22" s="55">
        <f>S*W*E/8.25</f>
        <v>10.909090909090908</v>
      </c>
      <c r="D22" s="36" t="s">
        <v>31</v>
      </c>
      <c r="E22" s="54" t="s">
        <v>91</v>
      </c>
      <c r="F22" s="29"/>
    </row>
    <row r="23" spans="1:6" x14ac:dyDescent="0.25">
      <c r="A23" s="43"/>
      <c r="B23" s="43"/>
      <c r="C23" s="43"/>
      <c r="D23" s="43"/>
      <c r="E23" s="43"/>
      <c r="F23" s="29"/>
    </row>
    <row r="24" spans="1:6" x14ac:dyDescent="0.25">
      <c r="A24" s="43"/>
      <c r="B24" s="43"/>
      <c r="C24" s="43"/>
      <c r="D24" s="43"/>
      <c r="E24" s="43"/>
      <c r="F24" s="29"/>
    </row>
    <row r="25" spans="1:6" x14ac:dyDescent="0.25">
      <c r="A25" s="50"/>
      <c r="B25" s="50"/>
      <c r="C25" s="50"/>
      <c r="D25" s="50"/>
      <c r="E25" s="50"/>
    </row>
  </sheetData>
  <sheetProtection sheet="1" objects="1" scenarios="1"/>
  <phoneticPr fontId="0" type="noConversion"/>
  <dataValidations count="5">
    <dataValidation type="whole" allowBlank="1" showInputMessage="1" showErrorMessage="1" error="Please enter a value from 0 to 100." prompt="Enter the width of your implement or machine in feet. This cell is constrained to be an integer in the range of 0 to 100." sqref="C14" xr:uid="{026F2D70-BA8C-4C9A-8C4C-F899FEC97E85}">
      <formula1>0</formula1>
      <formula2>100</formula2>
    </dataValidation>
    <dataValidation type="whole" allowBlank="1" showInputMessage="1" showErrorMessage="1" error="Please enter a value from 0 to 2000." prompt="Enter the area to be covered by this machine in a season. This input is constrained to be an integer in the range of 0 to 2000." sqref="C3" xr:uid="{D0304175-C976-4A44-A5A3-7CCAE4F22C0A}">
      <formula1>0</formula1>
      <formula2>2000</formula2>
    </dataValidation>
    <dataValidation type="whole" allowBlank="1" showInputMessage="1" showErrorMessage="1" error="Please enter an integer value from 0 to 100." prompt="The probability of a working day is the likelihood, on any given day in the window of opportunity, to actually do this work in a field.  For example, if you anticipate that you could plant for 4 out of 10 days in the spring for your area, the pwd is 40%. " sqref="C4" xr:uid="{53801608-4E37-4F17-A707-06B73C50628B}">
      <formula1>0</formula1>
      <formula2>100</formula2>
    </dataValidation>
    <dataValidation type="decimal" allowBlank="1" showInputMessage="1" showErrorMessage="1" error="Please enter a value from 0 to 24." prompt="On a day that you could do the work of this machine, how many hours would you typically do this? Consider other chores, activities to reflect hours devoted to this operation." sqref="C5" xr:uid="{41B51868-4789-4CCD-9700-E012D09EEE58}">
      <formula1>0</formula1>
      <formula2>24</formula2>
    </dataValidation>
    <dataValidation type="whole" allowBlank="1" showInputMessage="1" showErrorMessage="1" error="Please enter the calendar window of opportunity. This input is constrained to an integer from 0 to 60." prompt="How many calendar days COULD work for this operation within a season? If you wish to accomplish a round of pre-plant spraying within 2 weeks, enter 14. If you want to complete harvest within 1.5 months, enter 45." sqref="C6" xr:uid="{2207C7DE-F110-492C-AAF3-3DBA62F2C983}">
      <formula1>0</formula1>
      <formula2>60</formula2>
    </dataValidation>
  </dataValidations>
  <pageMargins left="0.75" right="0.75" top="1" bottom="1" header="0.5" footer="0.5"/>
  <pageSetup orientation="landscape"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error="Please select from the options." prompt="Select from one of these speed options (you can see the resulting actual speed below). " xr:uid="{BDB510DE-4CF0-4BD0-B75E-0679BBD3DB01}">
          <x14:formula1>
            <xm:f>LOOKUPDATA!$B$21:$B$23</xm:f>
          </x14:formula1>
          <xm:sqref>C13</xm:sqref>
        </x14:dataValidation>
        <x14:dataValidation type="list" allowBlank="1" showInputMessage="1" showErrorMessage="1" error="Please select from the options." prompt="Select from one of these field effiiency options (you can see the resulting actual effiicency below). " xr:uid="{F81BE9E1-039E-407A-A894-D8F0531C8748}">
          <x14:formula1>
            <xm:f>LOOKUPDATA!$B$21:$B$23</xm:f>
          </x14:formula1>
          <xm:sqref>C15:C16</xm:sqref>
        </x14:dataValidation>
        <x14:dataValidation type="list" allowBlank="1" showInputMessage="1" showErrorMessage="1" error="Please select from the options provided." prompt="Select a machine or implement to use for the capacity estimation." xr:uid="{6F6D55C8-3383-4D5E-B008-200BA64F4538}">
          <x14:formula1>
            <xm:f>LOOKUPDATA!$B$6:$B$19</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5"/>
  <sheetViews>
    <sheetView zoomScale="130" zoomScaleNormal="130" workbookViewId="0">
      <selection activeCell="B27" sqref="B27"/>
    </sheetView>
  </sheetViews>
  <sheetFormatPr defaultRowHeight="12.5" x14ac:dyDescent="0.25"/>
  <cols>
    <col min="2" max="2" width="38.81640625" customWidth="1"/>
    <col min="3" max="12" width="12.26953125" customWidth="1"/>
  </cols>
  <sheetData>
    <row r="1" spans="1:12" ht="13" x14ac:dyDescent="0.3">
      <c r="A1" s="1" t="s">
        <v>43</v>
      </c>
    </row>
    <row r="2" spans="1:12" ht="13" x14ac:dyDescent="0.3">
      <c r="A2" s="1"/>
    </row>
    <row r="3" spans="1:12" ht="13" x14ac:dyDescent="0.3">
      <c r="A3" s="3" t="s">
        <v>42</v>
      </c>
    </row>
    <row r="4" spans="1:12" ht="13" x14ac:dyDescent="0.3">
      <c r="B4" s="2"/>
      <c r="C4" s="2" t="s">
        <v>16</v>
      </c>
      <c r="D4" s="2" t="s">
        <v>18</v>
      </c>
      <c r="E4" s="2" t="s">
        <v>17</v>
      </c>
      <c r="F4" s="2" t="s">
        <v>15</v>
      </c>
      <c r="G4" s="2" t="s">
        <v>22</v>
      </c>
      <c r="H4" s="2" t="s">
        <v>21</v>
      </c>
      <c r="I4" s="2" t="s">
        <v>23</v>
      </c>
      <c r="J4" s="2" t="s">
        <v>25</v>
      </c>
      <c r="K4" s="2"/>
      <c r="L4" s="2"/>
    </row>
    <row r="5" spans="1:12" ht="13" x14ac:dyDescent="0.3">
      <c r="B5" s="2" t="s">
        <v>2</v>
      </c>
      <c r="C5" s="2" t="s">
        <v>19</v>
      </c>
      <c r="D5" s="2" t="s">
        <v>19</v>
      </c>
      <c r="E5" s="2" t="s">
        <v>19</v>
      </c>
      <c r="F5" s="2" t="s">
        <v>20</v>
      </c>
      <c r="G5" s="2" t="s">
        <v>20</v>
      </c>
      <c r="H5" s="2" t="s">
        <v>20</v>
      </c>
      <c r="I5" s="2" t="s">
        <v>24</v>
      </c>
      <c r="J5" s="2" t="s">
        <v>26</v>
      </c>
      <c r="K5" s="2" t="s">
        <v>0</v>
      </c>
      <c r="L5" s="2" t="s">
        <v>1</v>
      </c>
    </row>
    <row r="6" spans="1:12" x14ac:dyDescent="0.25">
      <c r="A6">
        <v>1</v>
      </c>
      <c r="B6" s="9" t="s">
        <v>45</v>
      </c>
      <c r="C6">
        <v>50</v>
      </c>
      <c r="D6">
        <v>65</v>
      </c>
      <c r="E6">
        <v>80</v>
      </c>
      <c r="F6">
        <v>3</v>
      </c>
      <c r="G6">
        <v>6.5</v>
      </c>
      <c r="H6">
        <v>7</v>
      </c>
      <c r="I6">
        <v>1500</v>
      </c>
      <c r="J6">
        <v>70</v>
      </c>
      <c r="K6">
        <v>0.41</v>
      </c>
      <c r="L6">
        <v>1.3</v>
      </c>
    </row>
    <row r="7" spans="1:12" x14ac:dyDescent="0.25">
      <c r="A7">
        <f>A6+1</f>
        <v>2</v>
      </c>
      <c r="B7" s="9" t="s">
        <v>44</v>
      </c>
      <c r="C7">
        <v>65</v>
      </c>
      <c r="D7">
        <v>70</v>
      </c>
      <c r="E7">
        <v>80</v>
      </c>
      <c r="F7">
        <v>2</v>
      </c>
      <c r="G7">
        <v>3</v>
      </c>
      <c r="H7">
        <v>5</v>
      </c>
      <c r="I7">
        <v>3000</v>
      </c>
      <c r="J7">
        <v>40</v>
      </c>
      <c r="K7">
        <v>0.04</v>
      </c>
      <c r="L7">
        <v>2.1</v>
      </c>
    </row>
    <row r="8" spans="1:12" x14ac:dyDescent="0.25">
      <c r="A8">
        <f t="shared" ref="A8:A19" si="0">A7+1</f>
        <v>3</v>
      </c>
      <c r="B8" t="s">
        <v>14</v>
      </c>
      <c r="C8">
        <v>60</v>
      </c>
      <c r="D8">
        <v>70</v>
      </c>
      <c r="E8">
        <v>80</v>
      </c>
      <c r="F8">
        <v>5</v>
      </c>
      <c r="G8">
        <v>7</v>
      </c>
      <c r="H8">
        <v>10</v>
      </c>
      <c r="I8">
        <v>1200</v>
      </c>
      <c r="J8">
        <v>80</v>
      </c>
      <c r="K8">
        <v>0.63</v>
      </c>
      <c r="L8">
        <v>1.3</v>
      </c>
    </row>
    <row r="9" spans="1:12" x14ac:dyDescent="0.25">
      <c r="A9">
        <f t="shared" si="0"/>
        <v>4</v>
      </c>
      <c r="B9" t="s">
        <v>5</v>
      </c>
      <c r="C9">
        <v>70</v>
      </c>
      <c r="D9">
        <v>85</v>
      </c>
      <c r="E9">
        <v>90</v>
      </c>
      <c r="F9">
        <v>5</v>
      </c>
      <c r="G9">
        <v>7</v>
      </c>
      <c r="H9">
        <v>8</v>
      </c>
      <c r="I9">
        <v>2000</v>
      </c>
      <c r="J9">
        <v>70</v>
      </c>
      <c r="K9">
        <v>0.27</v>
      </c>
      <c r="L9">
        <v>1.4</v>
      </c>
    </row>
    <row r="10" spans="1:12" x14ac:dyDescent="0.25">
      <c r="A10">
        <f t="shared" si="0"/>
        <v>5</v>
      </c>
      <c r="B10" t="s">
        <v>13</v>
      </c>
      <c r="C10">
        <v>55</v>
      </c>
      <c r="D10">
        <v>70</v>
      </c>
      <c r="E10">
        <v>80</v>
      </c>
      <c r="F10">
        <v>4</v>
      </c>
      <c r="G10">
        <v>5</v>
      </c>
      <c r="H10">
        <v>7</v>
      </c>
      <c r="I10">
        <v>1500</v>
      </c>
      <c r="J10">
        <v>75</v>
      </c>
      <c r="K10">
        <v>0.32</v>
      </c>
      <c r="L10">
        <v>2.1</v>
      </c>
    </row>
    <row r="11" spans="1:12" x14ac:dyDescent="0.25">
      <c r="A11">
        <f t="shared" si="0"/>
        <v>6</v>
      </c>
      <c r="B11" t="s">
        <v>3</v>
      </c>
      <c r="C11">
        <v>70</v>
      </c>
      <c r="D11">
        <v>85</v>
      </c>
      <c r="E11">
        <v>90</v>
      </c>
      <c r="F11">
        <v>3.5</v>
      </c>
      <c r="G11">
        <v>4.5</v>
      </c>
      <c r="H11">
        <v>6</v>
      </c>
      <c r="I11">
        <v>2000</v>
      </c>
      <c r="J11">
        <v>60</v>
      </c>
      <c r="K11">
        <v>0.18</v>
      </c>
      <c r="L11">
        <v>1.7</v>
      </c>
    </row>
    <row r="12" spans="1:12" x14ac:dyDescent="0.25">
      <c r="A12">
        <f t="shared" si="0"/>
        <v>7</v>
      </c>
      <c r="B12" t="s">
        <v>8</v>
      </c>
      <c r="C12">
        <v>70</v>
      </c>
      <c r="D12">
        <v>80</v>
      </c>
      <c r="E12">
        <v>90</v>
      </c>
      <c r="F12">
        <v>4</v>
      </c>
      <c r="G12">
        <v>5</v>
      </c>
      <c r="H12">
        <v>7</v>
      </c>
      <c r="I12">
        <v>2000</v>
      </c>
      <c r="J12">
        <v>40</v>
      </c>
      <c r="K12">
        <v>0.16</v>
      </c>
      <c r="L12">
        <v>1.3</v>
      </c>
    </row>
    <row r="13" spans="1:12" x14ac:dyDescent="0.25">
      <c r="A13">
        <f t="shared" si="0"/>
        <v>8</v>
      </c>
      <c r="B13" t="s">
        <v>7</v>
      </c>
      <c r="C13">
        <v>70</v>
      </c>
      <c r="D13">
        <v>85</v>
      </c>
      <c r="E13">
        <v>90</v>
      </c>
      <c r="F13">
        <v>4.5</v>
      </c>
      <c r="G13">
        <v>6</v>
      </c>
      <c r="H13">
        <v>7.5</v>
      </c>
      <c r="I13">
        <v>2000</v>
      </c>
      <c r="J13">
        <v>40</v>
      </c>
      <c r="K13">
        <v>0.16</v>
      </c>
      <c r="L13">
        <v>1.3</v>
      </c>
    </row>
    <row r="14" spans="1:12" x14ac:dyDescent="0.25">
      <c r="A14">
        <f t="shared" si="0"/>
        <v>9</v>
      </c>
      <c r="B14" t="s">
        <v>9</v>
      </c>
      <c r="C14">
        <v>70</v>
      </c>
      <c r="D14">
        <v>80</v>
      </c>
      <c r="E14">
        <v>85</v>
      </c>
      <c r="F14">
        <v>8</v>
      </c>
      <c r="G14">
        <v>12</v>
      </c>
      <c r="H14">
        <v>14</v>
      </c>
      <c r="I14">
        <v>2000</v>
      </c>
      <c r="J14">
        <v>60</v>
      </c>
      <c r="K14">
        <v>0.23</v>
      </c>
      <c r="L14">
        <v>1.4</v>
      </c>
    </row>
    <row r="15" spans="1:12" x14ac:dyDescent="0.25">
      <c r="A15">
        <f t="shared" si="0"/>
        <v>10</v>
      </c>
      <c r="B15" t="s">
        <v>11</v>
      </c>
      <c r="C15">
        <v>70</v>
      </c>
      <c r="D15">
        <v>85</v>
      </c>
      <c r="E15">
        <v>90</v>
      </c>
      <c r="F15">
        <v>1</v>
      </c>
      <c r="G15">
        <v>3</v>
      </c>
      <c r="H15">
        <v>4.5</v>
      </c>
      <c r="I15">
        <v>1500</v>
      </c>
      <c r="J15">
        <v>80</v>
      </c>
      <c r="K15">
        <v>0.36</v>
      </c>
      <c r="L15">
        <v>2</v>
      </c>
    </row>
    <row r="16" spans="1:12" x14ac:dyDescent="0.25">
      <c r="A16">
        <f t="shared" si="0"/>
        <v>11</v>
      </c>
      <c r="B16" t="s">
        <v>10</v>
      </c>
      <c r="C16">
        <v>70</v>
      </c>
      <c r="D16">
        <v>80</v>
      </c>
      <c r="E16">
        <v>90</v>
      </c>
      <c r="F16">
        <v>3</v>
      </c>
      <c r="G16">
        <v>5</v>
      </c>
      <c r="H16">
        <v>7</v>
      </c>
      <c r="I16">
        <v>2000</v>
      </c>
      <c r="J16">
        <v>80</v>
      </c>
      <c r="K16">
        <v>0.17</v>
      </c>
      <c r="L16">
        <v>2.2000000000000002</v>
      </c>
    </row>
    <row r="17" spans="1:12" x14ac:dyDescent="0.25">
      <c r="A17">
        <f t="shared" si="0"/>
        <v>12</v>
      </c>
      <c r="B17" t="s">
        <v>12</v>
      </c>
      <c r="C17">
        <v>50</v>
      </c>
      <c r="D17">
        <v>65</v>
      </c>
      <c r="E17">
        <v>75</v>
      </c>
      <c r="F17">
        <v>4</v>
      </c>
      <c r="G17">
        <v>5.5</v>
      </c>
      <c r="H17">
        <v>7</v>
      </c>
      <c r="I17">
        <v>1500</v>
      </c>
      <c r="J17">
        <v>75</v>
      </c>
      <c r="K17">
        <v>0.32</v>
      </c>
      <c r="L17">
        <v>2.1</v>
      </c>
    </row>
    <row r="18" spans="1:12" x14ac:dyDescent="0.25">
      <c r="A18">
        <f t="shared" si="0"/>
        <v>13</v>
      </c>
      <c r="B18" t="s">
        <v>6</v>
      </c>
      <c r="C18">
        <v>70</v>
      </c>
      <c r="D18">
        <v>85</v>
      </c>
      <c r="E18">
        <v>90</v>
      </c>
      <c r="F18">
        <v>5</v>
      </c>
      <c r="G18">
        <v>7</v>
      </c>
      <c r="H18">
        <v>8</v>
      </c>
      <c r="I18">
        <v>2000</v>
      </c>
      <c r="J18">
        <v>70</v>
      </c>
      <c r="K18">
        <v>0.27</v>
      </c>
      <c r="L18">
        <v>1.4</v>
      </c>
    </row>
    <row r="19" spans="1:12" x14ac:dyDescent="0.25">
      <c r="A19">
        <f t="shared" si="0"/>
        <v>14</v>
      </c>
      <c r="B19" t="s">
        <v>4</v>
      </c>
      <c r="C19">
        <v>70</v>
      </c>
      <c r="D19">
        <v>80</v>
      </c>
      <c r="E19">
        <v>90</v>
      </c>
      <c r="F19">
        <v>4</v>
      </c>
      <c r="G19">
        <v>6</v>
      </c>
      <c r="H19">
        <v>7</v>
      </c>
      <c r="I19">
        <v>2000</v>
      </c>
      <c r="J19">
        <v>60</v>
      </c>
      <c r="K19">
        <v>0.18</v>
      </c>
      <c r="L19">
        <v>1.7</v>
      </c>
    </row>
    <row r="21" spans="1:12" x14ac:dyDescent="0.25">
      <c r="B21" s="9" t="s">
        <v>78</v>
      </c>
      <c r="C21">
        <v>1</v>
      </c>
    </row>
    <row r="22" spans="1:12" x14ac:dyDescent="0.25">
      <c r="B22" s="9" t="s">
        <v>80</v>
      </c>
      <c r="C22">
        <v>2</v>
      </c>
    </row>
    <row r="23" spans="1:12" x14ac:dyDescent="0.25">
      <c r="B23" s="9" t="s">
        <v>79</v>
      </c>
      <c r="C23">
        <v>3</v>
      </c>
    </row>
    <row r="48" spans="1:5" ht="13" x14ac:dyDescent="0.3">
      <c r="A48" s="3"/>
      <c r="B48" s="4"/>
      <c r="C48" s="4"/>
      <c r="D48" s="4"/>
      <c r="E48" s="4"/>
    </row>
    <row r="49" spans="1:5" x14ac:dyDescent="0.25">
      <c r="A49" s="4"/>
      <c r="B49" s="5"/>
      <c r="C49" s="5"/>
      <c r="D49" s="5"/>
      <c r="E49" s="5"/>
    </row>
    <row r="50" spans="1:5" x14ac:dyDescent="0.25">
      <c r="A50" s="4"/>
      <c r="B50" s="6"/>
      <c r="C50" s="7"/>
      <c r="D50" s="7"/>
      <c r="E50" s="7"/>
    </row>
    <row r="51" spans="1:5" x14ac:dyDescent="0.25">
      <c r="A51" s="4"/>
      <c r="B51" s="6"/>
      <c r="C51" s="7"/>
      <c r="D51" s="7"/>
      <c r="E51" s="7"/>
    </row>
    <row r="52" spans="1:5" x14ac:dyDescent="0.25">
      <c r="A52" s="4"/>
      <c r="B52" s="6"/>
      <c r="C52" s="7"/>
      <c r="D52" s="7"/>
      <c r="E52" s="7"/>
    </row>
    <row r="53" spans="1:5" x14ac:dyDescent="0.25">
      <c r="A53" s="4"/>
      <c r="B53" s="6"/>
      <c r="C53" s="7"/>
      <c r="D53" s="7"/>
      <c r="E53" s="7"/>
    </row>
    <row r="54" spans="1:5" x14ac:dyDescent="0.25">
      <c r="A54" s="4"/>
      <c r="B54" s="8"/>
      <c r="C54" s="7"/>
      <c r="D54" s="7"/>
      <c r="E54" s="7"/>
    </row>
    <row r="55" spans="1:5" x14ac:dyDescent="0.25">
      <c r="A55" s="4"/>
      <c r="B55" s="6"/>
      <c r="C55" s="7"/>
      <c r="D55" s="7"/>
      <c r="E55" s="7"/>
    </row>
    <row r="56" spans="1:5" x14ac:dyDescent="0.25">
      <c r="A56" s="4"/>
      <c r="B56" s="6"/>
      <c r="C56" s="7"/>
      <c r="D56" s="7"/>
      <c r="E56" s="7"/>
    </row>
    <row r="57" spans="1:5" x14ac:dyDescent="0.25">
      <c r="A57" s="4"/>
      <c r="B57" s="6"/>
      <c r="C57" s="7"/>
      <c r="D57" s="7"/>
      <c r="E57" s="7"/>
    </row>
    <row r="58" spans="1:5" x14ac:dyDescent="0.25">
      <c r="A58" s="4"/>
      <c r="B58" s="6"/>
      <c r="C58" s="7"/>
      <c r="D58" s="7"/>
      <c r="E58" s="7"/>
    </row>
    <row r="59" spans="1:5" x14ac:dyDescent="0.25">
      <c r="A59" s="4"/>
      <c r="B59" s="6"/>
      <c r="C59" s="7"/>
      <c r="D59" s="7"/>
      <c r="E59" s="7"/>
    </row>
    <row r="60" spans="1:5" x14ac:dyDescent="0.25">
      <c r="A60" s="4"/>
      <c r="B60" s="6"/>
      <c r="C60" s="7"/>
      <c r="D60" s="7"/>
      <c r="E60" s="7"/>
    </row>
    <row r="61" spans="1:5" x14ac:dyDescent="0.25">
      <c r="A61" s="4"/>
      <c r="B61" s="6"/>
      <c r="C61" s="7"/>
      <c r="D61" s="7"/>
      <c r="E61" s="7"/>
    </row>
    <row r="62" spans="1:5" x14ac:dyDescent="0.25">
      <c r="A62" s="4"/>
      <c r="B62" s="6"/>
      <c r="C62" s="7"/>
      <c r="D62" s="7"/>
      <c r="E62" s="7"/>
    </row>
    <row r="63" spans="1:5" x14ac:dyDescent="0.25">
      <c r="A63" s="4"/>
      <c r="B63" s="6"/>
      <c r="C63" s="7"/>
      <c r="D63" s="7"/>
      <c r="E63" s="7"/>
    </row>
    <row r="64" spans="1:5" x14ac:dyDescent="0.25">
      <c r="A64" s="4"/>
      <c r="B64" s="6"/>
      <c r="C64" s="7"/>
      <c r="D64" s="7"/>
      <c r="E64" s="7"/>
    </row>
    <row r="65" spans="1:5" x14ac:dyDescent="0.25">
      <c r="A65" s="4"/>
      <c r="B65" s="6"/>
      <c r="C65" s="7"/>
      <c r="D65" s="7"/>
      <c r="E65" s="7"/>
    </row>
  </sheetData>
  <sheetProtection sheet="1" objects="1" scenarios="1"/>
  <phoneticPr fontId="0" type="noConversion"/>
  <pageMargins left="0.75" right="0.75" top="0.5" bottom="0.5" header="0.5" footer="0.5"/>
  <pageSetup scale="71"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ReadMe-Orientation</vt:lpstr>
      <vt:lpstr>Capacity tool</vt:lpstr>
      <vt:lpstr>LOOKUPDATA</vt:lpstr>
      <vt:lpstr>A</vt:lpstr>
      <vt:lpstr>CE</vt:lpstr>
      <vt:lpstr>CM</vt:lpstr>
      <vt:lpstr>CN</vt:lpstr>
      <vt:lpstr>CS</vt:lpstr>
      <vt:lpstr>D</vt:lpstr>
      <vt:lpstr>E</vt:lpstr>
      <vt:lpstr>EO</vt:lpstr>
      <vt:lpstr>H</vt:lpstr>
      <vt:lpstr>INPUTS</vt:lpstr>
      <vt:lpstr>INPUTS___compute_based_on__what_if_I_had_this?</vt:lpstr>
      <vt:lpstr>INPUTS___describe_your_scenario</vt:lpstr>
      <vt:lpstr>INTERMEDIATE_CALCULATIONS</vt:lpstr>
      <vt:lpstr>OUTPUT</vt:lpstr>
      <vt:lpstr>PART_1__Capacity_needed_to_get_the_job_done</vt:lpstr>
      <vt:lpstr>PART_2__Capacity_estimate_of_a_machine</vt:lpstr>
      <vt:lpstr>pwd</vt:lpstr>
      <vt:lpstr>S</vt:lpstr>
      <vt:lpstr>SM</vt:lpstr>
      <vt:lpstr>SO</vt:lpstr>
      <vt:lpstr>W</vt:lpstr>
    </vt:vector>
  </TitlesOfParts>
  <Company>Ag. &amp; Bio.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Kelleher</dc:creator>
  <cp:lastModifiedBy>Dennis Buckmaster</cp:lastModifiedBy>
  <cp:lastPrinted>2002-01-21T16:10:54Z</cp:lastPrinted>
  <dcterms:created xsi:type="dcterms:W3CDTF">2000-08-29T18:17:10Z</dcterms:created>
  <dcterms:modified xsi:type="dcterms:W3CDTF">2021-12-20T18:02:44Z</dcterms:modified>
</cp:coreProperties>
</file>