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CourseWebsite\Course\ToSource\Documents\"/>
    </mc:Choice>
  </mc:AlternateContent>
  <bookViews>
    <workbookView xWindow="0" yWindow="0" windowWidth="28800" windowHeight="12435" activeTab="2"/>
  </bookViews>
  <sheets>
    <sheet name="Update_Spring" sheetId="2" r:id="rId1"/>
    <sheet name="Lookup_Table" sheetId="4" r:id="rId2"/>
    <sheet name="Spring_Schedule" sheetId="1" r:id="rId3"/>
    <sheet name="Sheet1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F25" i="1"/>
  <c r="E25" i="1"/>
  <c r="D25" i="1"/>
  <c r="C25" i="1"/>
  <c r="B25" i="1"/>
  <c r="F22" i="1"/>
  <c r="E22" i="1"/>
  <c r="D22" i="1"/>
  <c r="C22" i="1"/>
  <c r="B22" i="1"/>
  <c r="L22" i="1"/>
  <c r="K22" i="1"/>
  <c r="J22" i="1"/>
  <c r="I22" i="1"/>
  <c r="H22" i="1"/>
  <c r="L19" i="1"/>
  <c r="K19" i="1"/>
  <c r="J19" i="1"/>
  <c r="I19" i="1"/>
  <c r="H19" i="1"/>
  <c r="F19" i="1"/>
  <c r="E19" i="1"/>
  <c r="D19" i="1"/>
  <c r="C19" i="1"/>
  <c r="B19" i="1"/>
  <c r="L16" i="1"/>
  <c r="K16" i="1"/>
  <c r="J16" i="1"/>
  <c r="I16" i="1"/>
  <c r="H16" i="1"/>
  <c r="F16" i="1"/>
  <c r="E16" i="1"/>
  <c r="D16" i="1"/>
  <c r="C16" i="1"/>
  <c r="B16" i="1"/>
  <c r="L13" i="1"/>
  <c r="K13" i="1"/>
  <c r="J13" i="1"/>
  <c r="I13" i="1"/>
  <c r="H13" i="1"/>
  <c r="F13" i="1"/>
  <c r="E13" i="1"/>
  <c r="D13" i="1"/>
  <c r="C13" i="1"/>
  <c r="B13" i="1"/>
  <c r="L10" i="1"/>
  <c r="K10" i="1"/>
  <c r="J10" i="1"/>
  <c r="I10" i="1"/>
  <c r="H10" i="1"/>
  <c r="F10" i="1"/>
  <c r="E10" i="1"/>
  <c r="D10" i="1"/>
  <c r="C10" i="1"/>
  <c r="B10" i="1"/>
  <c r="L7" i="1"/>
  <c r="K7" i="1"/>
  <c r="J7" i="1"/>
  <c r="I7" i="1"/>
  <c r="H7" i="1"/>
  <c r="L4" i="1"/>
  <c r="K4" i="1"/>
  <c r="J4" i="1"/>
  <c r="I4" i="1"/>
  <c r="H4" i="1"/>
  <c r="F7" i="1"/>
  <c r="E7" i="1"/>
  <c r="D7" i="1"/>
  <c r="C7" i="1"/>
  <c r="B7" i="1"/>
  <c r="F4" i="1"/>
  <c r="E4" i="1"/>
  <c r="D4" i="1"/>
  <c r="B4" i="1"/>
  <c r="C4" i="1"/>
  <c r="B2" i="1"/>
  <c r="C2" i="1" s="1"/>
  <c r="D2" i="1" s="1"/>
  <c r="E2" i="1" s="1"/>
  <c r="F2" i="1" s="1"/>
  <c r="B5" i="1" s="1"/>
  <c r="C5" i="1" s="1"/>
  <c r="D5" i="1" s="1"/>
  <c r="E5" i="1" s="1"/>
  <c r="F5" i="1" s="1"/>
  <c r="B8" i="1" s="1"/>
  <c r="C8" i="1" s="1"/>
  <c r="D8" i="1" s="1"/>
  <c r="E8" i="1" s="1"/>
  <c r="F8" i="1" s="1"/>
  <c r="B11" i="1" s="1"/>
  <c r="C11" i="1" s="1"/>
  <c r="D11" i="1" s="1"/>
  <c r="E11" i="1" s="1"/>
  <c r="F11" i="1" s="1"/>
  <c r="B14" i="1" s="1"/>
  <c r="C14" i="1" s="1"/>
  <c r="D14" i="1" s="1"/>
  <c r="E14" i="1" s="1"/>
  <c r="F14" i="1" s="1"/>
  <c r="B17" i="1" s="1"/>
  <c r="C17" i="1" s="1"/>
  <c r="D17" i="1" s="1"/>
  <c r="E17" i="1" s="1"/>
  <c r="F17" i="1" s="1"/>
  <c r="B20" i="1" s="1"/>
  <c r="C20" i="1" s="1"/>
  <c r="D20" i="1" s="1"/>
  <c r="E20" i="1" s="1"/>
  <c r="F20" i="1" s="1"/>
  <c r="B23" i="1" s="1"/>
  <c r="C23" i="1" s="1"/>
  <c r="D23" i="1" s="1"/>
  <c r="E23" i="1" s="1"/>
  <c r="F23" i="1" s="1"/>
  <c r="H2" i="1" s="1"/>
  <c r="I2" i="1" s="1"/>
  <c r="J2" i="1" s="1"/>
  <c r="K2" i="1" s="1"/>
  <c r="L2" i="1" s="1"/>
  <c r="H5" i="1" s="1"/>
  <c r="I5" i="1" s="1"/>
  <c r="J5" i="1" s="1"/>
  <c r="K5" i="1" s="1"/>
  <c r="L5" i="1" s="1"/>
  <c r="H8" i="1" s="1"/>
  <c r="I8" i="1" s="1"/>
  <c r="J8" i="1" s="1"/>
  <c r="K8" i="1" s="1"/>
  <c r="L8" i="1" s="1"/>
  <c r="H11" i="1" s="1"/>
  <c r="I11" i="1" s="1"/>
  <c r="J11" i="1" s="1"/>
  <c r="K11" i="1" s="1"/>
  <c r="L11" i="1" s="1"/>
  <c r="H14" i="1" s="1"/>
  <c r="I14" i="1" s="1"/>
  <c r="J14" i="1" s="1"/>
  <c r="K14" i="1" s="1"/>
  <c r="L14" i="1" s="1"/>
  <c r="H17" i="1" s="1"/>
  <c r="I17" i="1" s="1"/>
  <c r="J17" i="1" s="1"/>
  <c r="K17" i="1" s="1"/>
  <c r="L17" i="1" s="1"/>
  <c r="H20" i="1" s="1"/>
  <c r="I20" i="1" s="1"/>
  <c r="J20" i="1" s="1"/>
  <c r="K20" i="1" s="1"/>
  <c r="L20" i="1" s="1"/>
  <c r="H23" i="1" s="1"/>
  <c r="I23" i="1" s="1"/>
  <c r="J23" i="1" s="1"/>
  <c r="K23" i="1" s="1"/>
  <c r="L23" i="1" s="1"/>
</calcChain>
</file>

<file path=xl/sharedStrings.xml><?xml version="1.0" encoding="utf-8"?>
<sst xmlns="http://schemas.openxmlformats.org/spreadsheetml/2006/main" count="225" uniqueCount="137">
  <si>
    <t>Monday</t>
  </si>
  <si>
    <t>Tuesday</t>
  </si>
  <si>
    <t>Wednesday</t>
  </si>
  <si>
    <t>Thursday</t>
  </si>
  <si>
    <t>Friday</t>
  </si>
  <si>
    <t>Labor Day</t>
  </si>
  <si>
    <t>October Break</t>
  </si>
  <si>
    <t>EE 007</t>
  </si>
  <si>
    <t>Note: Please only change values in highlighed cells.</t>
  </si>
  <si>
    <t>Lecture Room Number:</t>
  </si>
  <si>
    <t>Lab Room Number:</t>
  </si>
  <si>
    <t>Fist Day of the Semester (MM/DD/YYYY):</t>
  </si>
  <si>
    <t>Midterm Design Review</t>
  </si>
  <si>
    <t>Midterm Design Review Room:</t>
  </si>
  <si>
    <t>Lecture 1</t>
  </si>
  <si>
    <t>Lecture 2</t>
  </si>
  <si>
    <t>Lecture 3</t>
  </si>
  <si>
    <t>Lecture 4</t>
  </si>
  <si>
    <t>Lecture 5</t>
  </si>
  <si>
    <t>Lecture 6</t>
  </si>
  <si>
    <t>Lecture 7</t>
  </si>
  <si>
    <t>Lecture 8</t>
  </si>
  <si>
    <t>Lecture 9</t>
  </si>
  <si>
    <t>Lecture Time:</t>
  </si>
  <si>
    <t>MLK Day</t>
  </si>
  <si>
    <t>Lecture Number</t>
  </si>
  <si>
    <t>Lecture Topic</t>
  </si>
  <si>
    <t>Intro to 477</t>
  </si>
  <si>
    <t>Defining Requirements</t>
  </si>
  <si>
    <t>This sheet is used to update lecture topics</t>
  </si>
  <si>
    <t>Hardware Interfacing</t>
  </si>
  <si>
    <t>Discrete Components</t>
  </si>
  <si>
    <t>Power Design</t>
  </si>
  <si>
    <t>Firmware Design</t>
  </si>
  <si>
    <t>Hardware Design 1</t>
  </si>
  <si>
    <t>Hardware Design 2</t>
  </si>
  <si>
    <t>PCB Assembly</t>
  </si>
  <si>
    <t>PCB Ordering</t>
  </si>
  <si>
    <t>PCB Debugging</t>
  </si>
  <si>
    <t>Legal &amp; Regulatory</t>
  </si>
  <si>
    <t>Reliability &amp; Safety</t>
  </si>
  <si>
    <t>Ethical Considerations</t>
  </si>
  <si>
    <t>Final Steps</t>
  </si>
  <si>
    <t>Spring Break</t>
  </si>
  <si>
    <t>Exam 1</t>
  </si>
  <si>
    <t>Lab</t>
  </si>
  <si>
    <t>Mandatory Lab</t>
  </si>
  <si>
    <t>Lecture 10</t>
  </si>
  <si>
    <t>Lecture 11</t>
  </si>
  <si>
    <t>Lecture 12</t>
  </si>
  <si>
    <t>Lecture 13</t>
  </si>
  <si>
    <t>Lecture 14</t>
  </si>
  <si>
    <t>Lecture 15</t>
  </si>
  <si>
    <t>Lecture 16</t>
  </si>
  <si>
    <t>Week 1</t>
  </si>
  <si>
    <t>Week 2</t>
  </si>
  <si>
    <t>Week 3</t>
  </si>
  <si>
    <t>Week 4</t>
  </si>
  <si>
    <t>Week 5</t>
  </si>
  <si>
    <t>Week 6</t>
  </si>
  <si>
    <t>No Lab</t>
  </si>
  <si>
    <t>No Lecture</t>
  </si>
  <si>
    <t>MDR Lecture</t>
  </si>
  <si>
    <t>Design Review Lecture</t>
  </si>
  <si>
    <t>Break 1</t>
  </si>
  <si>
    <t>Break 2</t>
  </si>
  <si>
    <t>Week 9</t>
  </si>
  <si>
    <t>Week 11</t>
  </si>
  <si>
    <t>Week 12</t>
  </si>
  <si>
    <t>Week 13</t>
  </si>
  <si>
    <t>Week 14</t>
  </si>
  <si>
    <t>Week 15</t>
  </si>
  <si>
    <t>Week 16</t>
  </si>
  <si>
    <t>Begin Week 1</t>
  </si>
  <si>
    <t>Begin Week 2</t>
  </si>
  <si>
    <t>Begin Week 3</t>
  </si>
  <si>
    <t>Begin Week 4</t>
  </si>
  <si>
    <t>Begin Week 5</t>
  </si>
  <si>
    <t>Begin Week 6</t>
  </si>
  <si>
    <t>Week 7</t>
  </si>
  <si>
    <t>Begin Week 7</t>
  </si>
  <si>
    <t>Week 8</t>
  </si>
  <si>
    <t>Begin Week 8</t>
  </si>
  <si>
    <t>Begin Week 9</t>
  </si>
  <si>
    <t>Week 10</t>
  </si>
  <si>
    <t>Begin Week 10</t>
  </si>
  <si>
    <t>Begin Week 11</t>
  </si>
  <si>
    <t>Begin Week 12</t>
  </si>
  <si>
    <t>Begin Week 13</t>
  </si>
  <si>
    <t>Begin Week 14</t>
  </si>
  <si>
    <t>Begin Week 15</t>
  </si>
  <si>
    <t>Begin Week 16</t>
  </si>
  <si>
    <t>Week 17</t>
  </si>
  <si>
    <t>Begin Week 17</t>
  </si>
  <si>
    <t>Break 3</t>
  </si>
  <si>
    <t>Break 4</t>
  </si>
  <si>
    <t>Break 5</t>
  </si>
  <si>
    <t>Thanksgiving Break</t>
  </si>
  <si>
    <t>HW Week 1</t>
  </si>
  <si>
    <t>HW Week 2</t>
  </si>
  <si>
    <t>HW Week 3</t>
  </si>
  <si>
    <t>HW Week 4</t>
  </si>
  <si>
    <t>HW Week 5</t>
  </si>
  <si>
    <t>HW Week 6</t>
  </si>
  <si>
    <t>HW Week 7</t>
  </si>
  <si>
    <t>HW Week 8</t>
  </si>
  <si>
    <t>HW Week 9</t>
  </si>
  <si>
    <t>HW Week 10</t>
  </si>
  <si>
    <t>HW Week 11</t>
  </si>
  <si>
    <t>HW Week 12</t>
  </si>
  <si>
    <t>HW Week 13</t>
  </si>
  <si>
    <t>HW Week 14</t>
  </si>
  <si>
    <t>HW Week 15</t>
  </si>
  <si>
    <t>HW Week 16</t>
  </si>
  <si>
    <t>No HW</t>
  </si>
  <si>
    <t>Final Project Proposal</t>
  </si>
  <si>
    <t>Functional Specification</t>
  </si>
  <si>
    <t>Software Overview,
Component Analysis</t>
  </si>
  <si>
    <t>Bill of Materials,
Electrical Overview</t>
  </si>
  <si>
    <t>Mechanical Overview</t>
  </si>
  <si>
    <t>PCB Footprints &amp; Schematic</t>
  </si>
  <si>
    <t>PCB Layout Draft
Software Formalization</t>
  </si>
  <si>
    <t>PCB Verification &amp; Submission</t>
  </si>
  <si>
    <t>Legal Analysis</t>
  </si>
  <si>
    <t>Environmental Concerns</t>
  </si>
  <si>
    <t>Reliability &amp; Safety Analysis</t>
  </si>
  <si>
    <t>User Manual</t>
  </si>
  <si>
    <t>No Homework Due</t>
  </si>
  <si>
    <t>Final Presentations session will be on Wednesday of Finals Week.
(Time and Location TBA)</t>
  </si>
  <si>
    <t>Ethical &amp; Environmental Analysis</t>
  </si>
  <si>
    <t>Senior Dessign Report</t>
  </si>
  <si>
    <t>(design review week)</t>
  </si>
  <si>
    <t>(spring break)</t>
  </si>
  <si>
    <t>Lecture 17</t>
  </si>
  <si>
    <t>EE 170</t>
  </si>
  <si>
    <t>12:30-1:20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</si>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</sst>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14" fontId="0" fillId="3" borderId="0" xfId="0" applyNumberFormat="1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8" xfId="0" applyBorder="1"/>
    <xf numFmtId="0" fontId="0" fillId="0" borderId="25" xfId="0" applyBorder="1"/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 wrapText="1"/>
    </xf>
    <xf numFmtId="14" fontId="3" fillId="3" borderId="16" xfId="0" applyNumberFormat="1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14" fontId="3" fillId="4" borderId="12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4" fontId="3" fillId="5" borderId="12" xfId="0" applyNumberFormat="1" applyFont="1" applyFill="1" applyBorder="1" applyAlignment="1">
      <alignment horizontal="center" vertical="center" wrapText="1"/>
    </xf>
    <xf numFmtId="14" fontId="3" fillId="6" borderId="17" xfId="0" applyNumberFormat="1" applyFont="1" applyFill="1" applyBorder="1" applyAlignment="1">
      <alignment horizontal="center" vertical="center" wrapText="1"/>
    </xf>
    <xf numFmtId="14" fontId="3" fillId="7" borderId="15" xfId="0" applyNumberFormat="1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 wrapText="1"/>
    </xf>
    <xf numFmtId="14" fontId="3" fillId="7" borderId="17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18" xfId="0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"/>
  <sheetViews>
    <sheetView workbookViewId="0">
      <selection activeCell="B6" sqref="B6"/>
    </sheetView>
  </sheetViews>
  <sheetFormatPr defaultRowHeight="15" x14ac:dyDescent="0.25"/>
  <cols>
    <col min="1" max="1" width="36.7109375" customWidth="1"/>
    <col min="2" max="2" width="11.28515625" customWidth="1"/>
  </cols>
  <sheetData>
    <row r="1" spans="1:7" x14ac:dyDescent="0.25">
      <c r="A1" s="59" t="s">
        <v>8</v>
      </c>
      <c r="B1" s="59"/>
      <c r="C1" s="5"/>
      <c r="D1" s="5"/>
      <c r="E1" s="5"/>
      <c r="F1" s="5"/>
      <c r="G1" s="5"/>
    </row>
    <row r="2" spans="1:7" x14ac:dyDescent="0.25">
      <c r="A2" t="s">
        <v>9</v>
      </c>
      <c r="B2" s="4" t="s">
        <v>134</v>
      </c>
    </row>
    <row r="3" spans="1:7" x14ac:dyDescent="0.25">
      <c r="A3" t="s">
        <v>23</v>
      </c>
      <c r="B3" s="4" t="s">
        <v>135</v>
      </c>
    </row>
    <row r="4" spans="1:7" x14ac:dyDescent="0.25">
      <c r="A4" t="s">
        <v>10</v>
      </c>
      <c r="B4" s="4" t="s">
        <v>7</v>
      </c>
    </row>
    <row r="5" spans="1:7" x14ac:dyDescent="0.25">
      <c r="A5" t="s">
        <v>11</v>
      </c>
      <c r="B5" s="7">
        <v>43843</v>
      </c>
    </row>
    <row r="6" spans="1:7" x14ac:dyDescent="0.25">
      <c r="A6" t="s">
        <v>13</v>
      </c>
      <c r="B6" s="4" t="s">
        <v>136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workbookViewId="0">
      <selection activeCell="A20" sqref="A20"/>
    </sheetView>
  </sheetViews>
  <sheetFormatPr defaultRowHeight="15" x14ac:dyDescent="0.25"/>
  <cols>
    <col min="1" max="1" width="16.7109375" customWidth="1"/>
    <col min="2" max="2" width="28.7109375" customWidth="1"/>
  </cols>
  <sheetData>
    <row r="1" spans="1:2" ht="15.75" thickBot="1" x14ac:dyDescent="0.3">
      <c r="A1" s="60" t="s">
        <v>29</v>
      </c>
      <c r="B1" s="61"/>
    </row>
    <row r="2" spans="1:2" ht="15.75" thickBot="1" x14ac:dyDescent="0.3">
      <c r="A2" s="14" t="s">
        <v>25</v>
      </c>
      <c r="B2" s="15" t="s">
        <v>26</v>
      </c>
    </row>
    <row r="3" spans="1:2" x14ac:dyDescent="0.25">
      <c r="A3" s="12" t="s">
        <v>14</v>
      </c>
      <c r="B3" s="13" t="s">
        <v>27</v>
      </c>
    </row>
    <row r="4" spans="1:2" x14ac:dyDescent="0.25">
      <c r="A4" s="8" t="s">
        <v>15</v>
      </c>
      <c r="B4" s="9" t="s">
        <v>28</v>
      </c>
    </row>
    <row r="5" spans="1:2" x14ac:dyDescent="0.25">
      <c r="A5" s="8" t="s">
        <v>16</v>
      </c>
      <c r="B5" s="9" t="s">
        <v>30</v>
      </c>
    </row>
    <row r="6" spans="1:2" x14ac:dyDescent="0.25">
      <c r="A6" s="8" t="s">
        <v>17</v>
      </c>
      <c r="B6" s="9" t="s">
        <v>31</v>
      </c>
    </row>
    <row r="7" spans="1:2" x14ac:dyDescent="0.25">
      <c r="A7" s="8" t="s">
        <v>18</v>
      </c>
      <c r="B7" s="9" t="s">
        <v>32</v>
      </c>
    </row>
    <row r="8" spans="1:2" x14ac:dyDescent="0.25">
      <c r="A8" s="8" t="s">
        <v>19</v>
      </c>
      <c r="B8" s="9" t="s">
        <v>33</v>
      </c>
    </row>
    <row r="9" spans="1:2" x14ac:dyDescent="0.25">
      <c r="A9" s="8" t="s">
        <v>20</v>
      </c>
      <c r="B9" s="9" t="s">
        <v>34</v>
      </c>
    </row>
    <row r="10" spans="1:2" x14ac:dyDescent="0.25">
      <c r="A10" s="8" t="s">
        <v>21</v>
      </c>
      <c r="B10" s="9" t="s">
        <v>35</v>
      </c>
    </row>
    <row r="11" spans="1:2" x14ac:dyDescent="0.25">
      <c r="A11" s="8" t="s">
        <v>22</v>
      </c>
      <c r="B11" s="9" t="s">
        <v>36</v>
      </c>
    </row>
    <row r="12" spans="1:2" x14ac:dyDescent="0.25">
      <c r="A12" s="8" t="s">
        <v>47</v>
      </c>
      <c r="B12" s="9" t="s">
        <v>37</v>
      </c>
    </row>
    <row r="13" spans="1:2" x14ac:dyDescent="0.25">
      <c r="A13" s="8" t="s">
        <v>48</v>
      </c>
      <c r="B13" s="9" t="s">
        <v>38</v>
      </c>
    </row>
    <row r="14" spans="1:2" x14ac:dyDescent="0.25">
      <c r="A14" s="8" t="s">
        <v>49</v>
      </c>
      <c r="B14" s="9" t="s">
        <v>39</v>
      </c>
    </row>
    <row r="15" spans="1:2" x14ac:dyDescent="0.25">
      <c r="A15" s="8" t="s">
        <v>50</v>
      </c>
      <c r="B15" s="9" t="s">
        <v>40</v>
      </c>
    </row>
    <row r="16" spans="1:2" x14ac:dyDescent="0.25">
      <c r="A16" s="8" t="s">
        <v>51</v>
      </c>
      <c r="B16" s="9" t="s">
        <v>41</v>
      </c>
    </row>
    <row r="17" spans="1:2" x14ac:dyDescent="0.25">
      <c r="A17" s="8" t="s">
        <v>52</v>
      </c>
      <c r="B17" s="9" t="s">
        <v>124</v>
      </c>
    </row>
    <row r="18" spans="1:2" x14ac:dyDescent="0.25">
      <c r="A18" s="8" t="s">
        <v>53</v>
      </c>
      <c r="B18" s="9" t="s">
        <v>42</v>
      </c>
    </row>
    <row r="19" spans="1:2" x14ac:dyDescent="0.25">
      <c r="A19" s="8" t="s">
        <v>133</v>
      </c>
      <c r="B19" s="9" t="s">
        <v>61</v>
      </c>
    </row>
    <row r="20" spans="1:2" x14ac:dyDescent="0.25">
      <c r="A20" s="8" t="s">
        <v>62</v>
      </c>
      <c r="B20" s="9" t="s">
        <v>63</v>
      </c>
    </row>
    <row r="21" spans="1:2" x14ac:dyDescent="0.25">
      <c r="A21" s="8"/>
      <c r="B21" s="9"/>
    </row>
    <row r="22" spans="1:2" x14ac:dyDescent="0.25">
      <c r="A22" s="8" t="s">
        <v>44</v>
      </c>
      <c r="B22" s="9" t="s">
        <v>12</v>
      </c>
    </row>
    <row r="23" spans="1:2" x14ac:dyDescent="0.25">
      <c r="A23" s="8"/>
      <c r="B23" s="9"/>
    </row>
    <row r="24" spans="1:2" x14ac:dyDescent="0.25">
      <c r="A24" s="8" t="s">
        <v>45</v>
      </c>
      <c r="B24" s="9" t="s">
        <v>46</v>
      </c>
    </row>
    <row r="25" spans="1:2" x14ac:dyDescent="0.25">
      <c r="A25" s="8" t="s">
        <v>60</v>
      </c>
      <c r="B25" s="9" t="s">
        <v>60</v>
      </c>
    </row>
    <row r="26" spans="1:2" x14ac:dyDescent="0.25">
      <c r="A26" s="8" t="s">
        <v>61</v>
      </c>
      <c r="B26" s="9" t="s">
        <v>61</v>
      </c>
    </row>
    <row r="27" spans="1:2" x14ac:dyDescent="0.25">
      <c r="A27" s="8"/>
      <c r="B27" s="9"/>
    </row>
    <row r="28" spans="1:2" x14ac:dyDescent="0.25">
      <c r="A28" s="8" t="s">
        <v>64</v>
      </c>
      <c r="B28" s="9" t="s">
        <v>24</v>
      </c>
    </row>
    <row r="29" spans="1:2" x14ac:dyDescent="0.25">
      <c r="A29" s="8" t="s">
        <v>65</v>
      </c>
      <c r="B29" s="9" t="s">
        <v>43</v>
      </c>
    </row>
    <row r="30" spans="1:2" x14ac:dyDescent="0.25">
      <c r="A30" s="8" t="s">
        <v>94</v>
      </c>
      <c r="B30" s="9" t="s">
        <v>5</v>
      </c>
    </row>
    <row r="31" spans="1:2" x14ac:dyDescent="0.25">
      <c r="A31" s="8" t="s">
        <v>95</v>
      </c>
      <c r="B31" s="9" t="s">
        <v>6</v>
      </c>
    </row>
    <row r="32" spans="1:2" x14ac:dyDescent="0.25">
      <c r="A32" s="8" t="s">
        <v>96</v>
      </c>
      <c r="B32" s="9" t="s">
        <v>97</v>
      </c>
    </row>
    <row r="33" spans="1:2" x14ac:dyDescent="0.25">
      <c r="A33" s="8"/>
      <c r="B33" s="9"/>
    </row>
    <row r="34" spans="1:2" x14ac:dyDescent="0.25">
      <c r="A34" s="8" t="s">
        <v>54</v>
      </c>
      <c r="B34" s="9" t="s">
        <v>73</v>
      </c>
    </row>
    <row r="35" spans="1:2" x14ac:dyDescent="0.25">
      <c r="A35" s="8" t="s">
        <v>55</v>
      </c>
      <c r="B35" s="9" t="s">
        <v>74</v>
      </c>
    </row>
    <row r="36" spans="1:2" x14ac:dyDescent="0.25">
      <c r="A36" s="8" t="s">
        <v>56</v>
      </c>
      <c r="B36" s="9" t="s">
        <v>75</v>
      </c>
    </row>
    <row r="37" spans="1:2" x14ac:dyDescent="0.25">
      <c r="A37" s="8" t="s">
        <v>57</v>
      </c>
      <c r="B37" s="9" t="s">
        <v>76</v>
      </c>
    </row>
    <row r="38" spans="1:2" x14ac:dyDescent="0.25">
      <c r="A38" s="8" t="s">
        <v>58</v>
      </c>
      <c r="B38" s="9" t="s">
        <v>77</v>
      </c>
    </row>
    <row r="39" spans="1:2" x14ac:dyDescent="0.25">
      <c r="A39" s="8" t="s">
        <v>59</v>
      </c>
      <c r="B39" s="9" t="s">
        <v>78</v>
      </c>
    </row>
    <row r="40" spans="1:2" x14ac:dyDescent="0.25">
      <c r="A40" s="8" t="s">
        <v>79</v>
      </c>
      <c r="B40" s="9" t="s">
        <v>80</v>
      </c>
    </row>
    <row r="41" spans="1:2" x14ac:dyDescent="0.25">
      <c r="A41" s="8" t="s">
        <v>81</v>
      </c>
      <c r="B41" s="9" t="s">
        <v>82</v>
      </c>
    </row>
    <row r="42" spans="1:2" x14ac:dyDescent="0.25">
      <c r="A42" s="8" t="s">
        <v>66</v>
      </c>
      <c r="B42" s="9" t="s">
        <v>83</v>
      </c>
    </row>
    <row r="43" spans="1:2" x14ac:dyDescent="0.25">
      <c r="A43" s="8" t="s">
        <v>84</v>
      </c>
      <c r="B43" s="9" t="s">
        <v>85</v>
      </c>
    </row>
    <row r="44" spans="1:2" x14ac:dyDescent="0.25">
      <c r="A44" s="8" t="s">
        <v>67</v>
      </c>
      <c r="B44" s="9" t="s">
        <v>86</v>
      </c>
    </row>
    <row r="45" spans="1:2" x14ac:dyDescent="0.25">
      <c r="A45" s="8" t="s">
        <v>68</v>
      </c>
      <c r="B45" s="9" t="s">
        <v>87</v>
      </c>
    </row>
    <row r="46" spans="1:2" x14ac:dyDescent="0.25">
      <c r="A46" s="8" t="s">
        <v>69</v>
      </c>
      <c r="B46" s="9" t="s">
        <v>88</v>
      </c>
    </row>
    <row r="47" spans="1:2" x14ac:dyDescent="0.25">
      <c r="A47" s="8" t="s">
        <v>70</v>
      </c>
      <c r="B47" s="9" t="s">
        <v>89</v>
      </c>
    </row>
    <row r="48" spans="1:2" x14ac:dyDescent="0.25">
      <c r="A48" s="8" t="s">
        <v>71</v>
      </c>
      <c r="B48" s="9" t="s">
        <v>90</v>
      </c>
    </row>
    <row r="49" spans="1:2" x14ac:dyDescent="0.25">
      <c r="A49" s="8" t="s">
        <v>72</v>
      </c>
      <c r="B49" s="9" t="s">
        <v>91</v>
      </c>
    </row>
    <row r="50" spans="1:2" x14ac:dyDescent="0.25">
      <c r="A50" s="8" t="s">
        <v>92</v>
      </c>
      <c r="B50" s="9" t="s">
        <v>93</v>
      </c>
    </row>
    <row r="51" spans="1:2" x14ac:dyDescent="0.25">
      <c r="A51" s="8"/>
      <c r="B51" s="9"/>
    </row>
    <row r="52" spans="1:2" x14ac:dyDescent="0.25">
      <c r="A52" s="8" t="s">
        <v>98</v>
      </c>
      <c r="B52" s="9" t="s">
        <v>115</v>
      </c>
    </row>
    <row r="53" spans="1:2" x14ac:dyDescent="0.25">
      <c r="A53" s="8" t="s">
        <v>99</v>
      </c>
      <c r="B53" s="9" t="s">
        <v>116</v>
      </c>
    </row>
    <row r="54" spans="1:2" ht="30" x14ac:dyDescent="0.25">
      <c r="A54" s="8" t="s">
        <v>100</v>
      </c>
      <c r="B54" s="30" t="s">
        <v>117</v>
      </c>
    </row>
    <row r="55" spans="1:2" ht="30" x14ac:dyDescent="0.25">
      <c r="A55" s="8" t="s">
        <v>101</v>
      </c>
      <c r="B55" s="30" t="s">
        <v>118</v>
      </c>
    </row>
    <row r="56" spans="1:2" x14ac:dyDescent="0.25">
      <c r="A56" s="8" t="s">
        <v>102</v>
      </c>
      <c r="B56" s="9" t="s">
        <v>119</v>
      </c>
    </row>
    <row r="57" spans="1:2" x14ac:dyDescent="0.25">
      <c r="A57" s="8" t="s">
        <v>103</v>
      </c>
      <c r="B57" s="9" t="s">
        <v>120</v>
      </c>
    </row>
    <row r="58" spans="1:2" ht="30" x14ac:dyDescent="0.25">
      <c r="A58" s="8" t="s">
        <v>104</v>
      </c>
      <c r="B58" s="30" t="s">
        <v>121</v>
      </c>
    </row>
    <row r="59" spans="1:2" x14ac:dyDescent="0.25">
      <c r="A59" s="8" t="s">
        <v>105</v>
      </c>
      <c r="B59" s="9" t="s">
        <v>131</v>
      </c>
    </row>
    <row r="60" spans="1:2" x14ac:dyDescent="0.25">
      <c r="A60" s="8" t="s">
        <v>106</v>
      </c>
      <c r="B60" s="9" t="s">
        <v>122</v>
      </c>
    </row>
    <row r="61" spans="1:2" x14ac:dyDescent="0.25">
      <c r="A61" s="8" t="s">
        <v>107</v>
      </c>
      <c r="B61" s="9" t="s">
        <v>132</v>
      </c>
    </row>
    <row r="62" spans="1:2" x14ac:dyDescent="0.25">
      <c r="A62" s="8" t="s">
        <v>108</v>
      </c>
      <c r="B62" s="9" t="s">
        <v>123</v>
      </c>
    </row>
    <row r="63" spans="1:2" x14ac:dyDescent="0.25">
      <c r="A63" s="8" t="s">
        <v>109</v>
      </c>
      <c r="B63" s="9" t="s">
        <v>125</v>
      </c>
    </row>
    <row r="64" spans="1:2" x14ac:dyDescent="0.25">
      <c r="A64" s="8" t="s">
        <v>110</v>
      </c>
      <c r="B64" s="9" t="s">
        <v>129</v>
      </c>
    </row>
    <row r="65" spans="1:2" x14ac:dyDescent="0.25">
      <c r="A65" s="8" t="s">
        <v>111</v>
      </c>
      <c r="B65" s="9" t="s">
        <v>126</v>
      </c>
    </row>
    <row r="66" spans="1:2" x14ac:dyDescent="0.25">
      <c r="A66" s="8" t="s">
        <v>112</v>
      </c>
      <c r="B66" s="9" t="s">
        <v>130</v>
      </c>
    </row>
    <row r="67" spans="1:2" x14ac:dyDescent="0.25">
      <c r="A67" s="8" t="s">
        <v>113</v>
      </c>
      <c r="B67" s="9"/>
    </row>
    <row r="68" spans="1:2" x14ac:dyDescent="0.25">
      <c r="A68" s="8" t="s">
        <v>114</v>
      </c>
      <c r="B68" s="9" t="s">
        <v>127</v>
      </c>
    </row>
    <row r="69" spans="1:2" x14ac:dyDescent="0.25">
      <c r="A69" s="8"/>
      <c r="B69" s="9"/>
    </row>
    <row r="70" spans="1:2" x14ac:dyDescent="0.25">
      <c r="A70" s="8"/>
      <c r="B70" s="9"/>
    </row>
    <row r="71" spans="1:2" x14ac:dyDescent="0.25">
      <c r="A71" s="8"/>
      <c r="B71" s="9"/>
    </row>
    <row r="72" spans="1:2" x14ac:dyDescent="0.25">
      <c r="A72" s="8"/>
      <c r="B72" s="9"/>
    </row>
    <row r="73" spans="1:2" x14ac:dyDescent="0.25">
      <c r="A73" s="8"/>
      <c r="B73" s="9"/>
    </row>
    <row r="74" spans="1:2" x14ac:dyDescent="0.25">
      <c r="A74" s="8"/>
      <c r="B74" s="9"/>
    </row>
    <row r="75" spans="1:2" x14ac:dyDescent="0.25">
      <c r="A75" s="8"/>
      <c r="B75" s="9"/>
    </row>
    <row r="76" spans="1:2" x14ac:dyDescent="0.25">
      <c r="A76" s="8"/>
      <c r="B76" s="9"/>
    </row>
    <row r="77" spans="1:2" x14ac:dyDescent="0.25">
      <c r="A77" s="8"/>
      <c r="B77" s="9"/>
    </row>
    <row r="78" spans="1:2" x14ac:dyDescent="0.25">
      <c r="A78" s="8"/>
      <c r="B78" s="9"/>
    </row>
    <row r="79" spans="1:2" x14ac:dyDescent="0.25">
      <c r="A79" s="8"/>
      <c r="B79" s="9"/>
    </row>
    <row r="80" spans="1:2" x14ac:dyDescent="0.25">
      <c r="A80" s="8"/>
      <c r="B80" s="9"/>
    </row>
    <row r="81" spans="1:2" x14ac:dyDescent="0.25">
      <c r="A81" s="8"/>
      <c r="B81" s="9"/>
    </row>
    <row r="82" spans="1:2" x14ac:dyDescent="0.25">
      <c r="A82" s="8"/>
      <c r="B82" s="9"/>
    </row>
    <row r="83" spans="1:2" x14ac:dyDescent="0.25">
      <c r="A83" s="8"/>
      <c r="B83" s="9"/>
    </row>
    <row r="84" spans="1:2" x14ac:dyDescent="0.25">
      <c r="A84" s="8"/>
      <c r="B84" s="9"/>
    </row>
    <row r="85" spans="1:2" x14ac:dyDescent="0.25">
      <c r="A85" s="8"/>
      <c r="B85" s="9"/>
    </row>
    <row r="86" spans="1:2" x14ac:dyDescent="0.25">
      <c r="A86" s="8"/>
      <c r="B86" s="9"/>
    </row>
    <row r="87" spans="1:2" x14ac:dyDescent="0.25">
      <c r="A87" s="8"/>
      <c r="B87" s="9"/>
    </row>
    <row r="88" spans="1:2" x14ac:dyDescent="0.25">
      <c r="A88" s="8"/>
      <c r="B88" s="9"/>
    </row>
    <row r="89" spans="1:2" x14ac:dyDescent="0.25">
      <c r="A89" s="8"/>
      <c r="B89" s="9"/>
    </row>
    <row r="90" spans="1:2" x14ac:dyDescent="0.25">
      <c r="A90" s="8"/>
      <c r="B90" s="9"/>
    </row>
    <row r="91" spans="1:2" x14ac:dyDescent="0.25">
      <c r="A91" s="8"/>
      <c r="B91" s="9"/>
    </row>
    <row r="92" spans="1:2" x14ac:dyDescent="0.25">
      <c r="A92" s="8"/>
      <c r="B92" s="9"/>
    </row>
    <row r="93" spans="1:2" x14ac:dyDescent="0.25">
      <c r="A93" s="8"/>
      <c r="B93" s="9"/>
    </row>
    <row r="94" spans="1:2" x14ac:dyDescent="0.25">
      <c r="A94" s="8"/>
      <c r="B94" s="9"/>
    </row>
    <row r="95" spans="1:2" x14ac:dyDescent="0.25">
      <c r="A95" s="8"/>
      <c r="B95" s="9"/>
    </row>
    <row r="96" spans="1:2" x14ac:dyDescent="0.25">
      <c r="A96" s="8"/>
      <c r="B96" s="9"/>
    </row>
    <row r="97" spans="1:2" x14ac:dyDescent="0.25">
      <c r="A97" s="8"/>
      <c r="B97" s="9"/>
    </row>
    <row r="98" spans="1:2" x14ac:dyDescent="0.25">
      <c r="A98" s="8"/>
      <c r="B98" s="9"/>
    </row>
    <row r="99" spans="1:2" x14ac:dyDescent="0.25">
      <c r="A99" s="8"/>
      <c r="B99" s="9"/>
    </row>
    <row r="100" spans="1:2" x14ac:dyDescent="0.25">
      <c r="A100" s="8"/>
      <c r="B100" s="9"/>
    </row>
    <row r="101" spans="1:2" x14ac:dyDescent="0.25">
      <c r="A101" s="8"/>
      <c r="B101" s="9"/>
    </row>
    <row r="102" spans="1:2" x14ac:dyDescent="0.25">
      <c r="A102" s="8"/>
      <c r="B102" s="9"/>
    </row>
    <row r="103" spans="1:2" x14ac:dyDescent="0.25">
      <c r="A103" s="8"/>
      <c r="B103" s="9"/>
    </row>
    <row r="104" spans="1:2" x14ac:dyDescent="0.25">
      <c r="A104" s="8"/>
      <c r="B104" s="9"/>
    </row>
    <row r="105" spans="1:2" x14ac:dyDescent="0.25">
      <c r="A105" s="8"/>
      <c r="B105" s="9"/>
    </row>
    <row r="106" spans="1:2" x14ac:dyDescent="0.25">
      <c r="A106" s="8"/>
      <c r="B106" s="9"/>
    </row>
    <row r="107" spans="1:2" x14ac:dyDescent="0.25">
      <c r="A107" s="8"/>
      <c r="B107" s="9"/>
    </row>
    <row r="108" spans="1:2" x14ac:dyDescent="0.25">
      <c r="A108" s="8"/>
      <c r="B108" s="9"/>
    </row>
    <row r="109" spans="1:2" x14ac:dyDescent="0.25">
      <c r="A109" s="8"/>
      <c r="B109" s="9"/>
    </row>
    <row r="110" spans="1:2" x14ac:dyDescent="0.25">
      <c r="A110" s="8"/>
      <c r="B110" s="9"/>
    </row>
    <row r="111" spans="1:2" x14ac:dyDescent="0.25">
      <c r="A111" s="8"/>
      <c r="B111" s="9"/>
    </row>
    <row r="112" spans="1:2" x14ac:dyDescent="0.25">
      <c r="A112" s="8"/>
      <c r="B112" s="9"/>
    </row>
    <row r="113" spans="1:2" x14ac:dyDescent="0.25">
      <c r="A113" s="8"/>
      <c r="B113" s="9"/>
    </row>
    <row r="114" spans="1:2" x14ac:dyDescent="0.25">
      <c r="A114" s="8"/>
      <c r="B114" s="9"/>
    </row>
    <row r="115" spans="1:2" x14ac:dyDescent="0.25">
      <c r="A115" s="8"/>
      <c r="B115" s="9"/>
    </row>
    <row r="116" spans="1:2" x14ac:dyDescent="0.25">
      <c r="A116" s="8"/>
      <c r="B116" s="9"/>
    </row>
    <row r="117" spans="1:2" x14ac:dyDescent="0.25">
      <c r="A117" s="8"/>
      <c r="B117" s="9"/>
    </row>
    <row r="118" spans="1:2" x14ac:dyDescent="0.25">
      <c r="A118" s="8"/>
      <c r="B118" s="9"/>
    </row>
    <row r="119" spans="1:2" x14ac:dyDescent="0.25">
      <c r="A119" s="8"/>
      <c r="B119" s="9"/>
    </row>
    <row r="120" spans="1:2" x14ac:dyDescent="0.25">
      <c r="A120" s="8"/>
      <c r="B120" s="9"/>
    </row>
    <row r="121" spans="1:2" x14ac:dyDescent="0.25">
      <c r="A121" s="8"/>
      <c r="B121" s="9"/>
    </row>
    <row r="122" spans="1:2" x14ac:dyDescent="0.25">
      <c r="A122" s="8"/>
      <c r="B122" s="9"/>
    </row>
    <row r="123" spans="1:2" x14ac:dyDescent="0.25">
      <c r="A123" s="8"/>
      <c r="B123" s="9"/>
    </row>
    <row r="124" spans="1:2" x14ac:dyDescent="0.25">
      <c r="A124" s="8"/>
      <c r="B124" s="9"/>
    </row>
    <row r="125" spans="1:2" x14ac:dyDescent="0.25">
      <c r="A125" s="8"/>
      <c r="B125" s="9"/>
    </row>
    <row r="126" spans="1:2" x14ac:dyDescent="0.25">
      <c r="A126" s="8"/>
      <c r="B126" s="9"/>
    </row>
    <row r="127" spans="1:2" x14ac:dyDescent="0.25">
      <c r="A127" s="8"/>
      <c r="B127" s="9"/>
    </row>
    <row r="128" spans="1:2" x14ac:dyDescent="0.25">
      <c r="A128" s="8"/>
      <c r="B128" s="9"/>
    </row>
    <row r="129" spans="1:2" ht="15.75" thickBot="1" x14ac:dyDescent="0.3">
      <c r="A129" s="10"/>
      <c r="B129" s="11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5"/>
  <sheetViews>
    <sheetView tabSelected="1" topLeftCell="B1" zoomScale="85" zoomScaleNormal="85" workbookViewId="0">
      <selection activeCell="T28" sqref="T28"/>
    </sheetView>
  </sheetViews>
  <sheetFormatPr defaultColWidth="11.7109375" defaultRowHeight="15" x14ac:dyDescent="0.25"/>
  <cols>
    <col min="1" max="1" width="1.7109375" style="48" hidden="1" customWidth="1"/>
    <col min="7" max="7" width="1.7109375" style="48" hidden="1" customWidth="1"/>
  </cols>
  <sheetData>
    <row r="1" spans="1:12" ht="15" customHeight="1" thickBot="1" x14ac:dyDescent="0.3">
      <c r="A1" s="45"/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5"/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1:12" s="22" customFormat="1" ht="9.9499999999999993" customHeight="1" x14ac:dyDescent="0.25">
      <c r="A2" s="46"/>
      <c r="B2" s="29">
        <f>Update_Spring!B5</f>
        <v>43843</v>
      </c>
      <c r="C2" s="31">
        <f>B2+1</f>
        <v>43844</v>
      </c>
      <c r="D2" s="36">
        <f t="shared" ref="D2:F2" si="0">C2+1</f>
        <v>43845</v>
      </c>
      <c r="E2" s="31">
        <f t="shared" si="0"/>
        <v>43846</v>
      </c>
      <c r="F2" s="44">
        <f t="shared" si="0"/>
        <v>43847</v>
      </c>
      <c r="G2" s="46"/>
      <c r="H2" s="29">
        <f>F23+3</f>
        <v>43899</v>
      </c>
      <c r="I2" s="31">
        <f>H2+1</f>
        <v>43900</v>
      </c>
      <c r="J2" s="36">
        <f t="shared" ref="J2:L2" si="1">I2+1</f>
        <v>43901</v>
      </c>
      <c r="K2" s="31">
        <f t="shared" si="1"/>
        <v>43902</v>
      </c>
      <c r="L2" s="44">
        <f t="shared" si="1"/>
        <v>43903</v>
      </c>
    </row>
    <row r="3" spans="1:12" s="48" customFormat="1" ht="15" hidden="1" customHeight="1" x14ac:dyDescent="0.25">
      <c r="A3" s="45"/>
      <c r="B3" s="51" t="s">
        <v>54</v>
      </c>
      <c r="C3" s="52" t="s">
        <v>14</v>
      </c>
      <c r="D3" s="52" t="s">
        <v>45</v>
      </c>
      <c r="E3" s="52" t="s">
        <v>15</v>
      </c>
      <c r="F3" s="53" t="s">
        <v>98</v>
      </c>
      <c r="G3" s="45"/>
      <c r="H3" s="51" t="s">
        <v>66</v>
      </c>
      <c r="I3" s="52" t="s">
        <v>47</v>
      </c>
      <c r="J3" s="52" t="s">
        <v>45</v>
      </c>
      <c r="K3" s="52" t="s">
        <v>48</v>
      </c>
      <c r="L3" s="53" t="s">
        <v>106</v>
      </c>
    </row>
    <row r="4" spans="1:12" s="22" customFormat="1" ht="45" customHeight="1" x14ac:dyDescent="0.25">
      <c r="A4" s="46"/>
      <c r="B4" s="16" t="str">
        <f>VLOOKUP(B3,Lookup_Table!$A$3:$B$129,2,FALSE)</f>
        <v>Begin Week 1</v>
      </c>
      <c r="C4" s="32" t="str">
        <f>VLOOKUP(C3,Lookup_Table!$A$3:$B$129,2,FALSE)</f>
        <v>Intro to 477</v>
      </c>
      <c r="D4" s="35" t="str">
        <f>VLOOKUP(D3,Lookup_Table!$A$3:$B$129,2,FALSE)</f>
        <v>Mandatory Lab</v>
      </c>
      <c r="E4" s="32" t="str">
        <f>VLOOKUP(E3,Lookup_Table!$A$3:$B$129,2,FALSE)</f>
        <v>Defining Requirements</v>
      </c>
      <c r="F4" s="55" t="str">
        <f>VLOOKUP(F3,Lookup_Table!$A$3:$B$129,2,FALSE)</f>
        <v>Final Project Proposal</v>
      </c>
      <c r="G4" s="46"/>
      <c r="H4" s="16" t="str">
        <f>VLOOKUP(H3,Lookup_Table!$A$3:$B$129,2,FALSE)</f>
        <v>Begin Week 9</v>
      </c>
      <c r="I4" s="32" t="str">
        <f>VLOOKUP(I3,Lookup_Table!$A$3:$B$129,2,FALSE)</f>
        <v>PCB Ordering</v>
      </c>
      <c r="J4" s="35" t="str">
        <f>VLOOKUP(J3,Lookup_Table!$A$3:$B$129,2,FALSE)</f>
        <v>Mandatory Lab</v>
      </c>
      <c r="K4" s="32" t="str">
        <f>VLOOKUP(K3,Lookup_Table!$A$3:$B$129,2,FALSE)</f>
        <v>PCB Debugging</v>
      </c>
      <c r="L4" s="55" t="str">
        <f>VLOOKUP(L3,Lookup_Table!$A$3:$B$129,2,FALSE)</f>
        <v>PCB Verification &amp; Submission</v>
      </c>
    </row>
    <row r="5" spans="1:12" s="22" customFormat="1" ht="9.9499999999999993" customHeight="1" x14ac:dyDescent="0.25">
      <c r="A5" s="46"/>
      <c r="B5" s="26">
        <f>F2+3</f>
        <v>43850</v>
      </c>
      <c r="C5" s="33">
        <f>B5+1</f>
        <v>43851</v>
      </c>
      <c r="D5" s="34">
        <f t="shared" ref="D5:F5" si="2">C5+1</f>
        <v>43852</v>
      </c>
      <c r="E5" s="33">
        <f t="shared" si="2"/>
        <v>43853</v>
      </c>
      <c r="F5" s="37">
        <f t="shared" si="2"/>
        <v>43854</v>
      </c>
      <c r="G5" s="46"/>
      <c r="H5" s="26">
        <f>L2+3</f>
        <v>43906</v>
      </c>
      <c r="I5" s="27">
        <f>H5+1</f>
        <v>43907</v>
      </c>
      <c r="J5" s="27">
        <f t="shared" ref="J5:L5" si="3">I5+1</f>
        <v>43908</v>
      </c>
      <c r="K5" s="27">
        <f t="shared" si="3"/>
        <v>43909</v>
      </c>
      <c r="L5" s="28">
        <f t="shared" si="3"/>
        <v>43910</v>
      </c>
    </row>
    <row r="6" spans="1:12" s="48" customFormat="1" ht="15" hidden="1" customHeight="1" x14ac:dyDescent="0.25">
      <c r="A6" s="45"/>
      <c r="B6" s="51" t="s">
        <v>64</v>
      </c>
      <c r="C6" s="52" t="s">
        <v>16</v>
      </c>
      <c r="D6" s="52" t="s">
        <v>45</v>
      </c>
      <c r="E6" s="52" t="s">
        <v>16</v>
      </c>
      <c r="F6" s="53" t="s">
        <v>99</v>
      </c>
      <c r="G6" s="45"/>
      <c r="H6" s="51" t="s">
        <v>65</v>
      </c>
      <c r="I6" s="52" t="s">
        <v>65</v>
      </c>
      <c r="J6" s="52" t="s">
        <v>65</v>
      </c>
      <c r="K6" s="52" t="s">
        <v>65</v>
      </c>
      <c r="L6" s="53" t="s">
        <v>65</v>
      </c>
    </row>
    <row r="7" spans="1:12" s="22" customFormat="1" ht="45" customHeight="1" x14ac:dyDescent="0.25">
      <c r="A7" s="46"/>
      <c r="B7" s="20" t="str">
        <f>VLOOKUP(B6,Lookup_Table!$A$3:$B$129,2,FALSE)</f>
        <v>MLK Day</v>
      </c>
      <c r="C7" s="32" t="str">
        <f>VLOOKUP(C6,Lookup_Table!$A$3:$B$129,2,FALSE)</f>
        <v>Hardware Interfacing</v>
      </c>
      <c r="D7" s="35" t="str">
        <f>VLOOKUP(D6,Lookup_Table!$A$3:$B$129,2,FALSE)</f>
        <v>Mandatory Lab</v>
      </c>
      <c r="E7" s="32" t="str">
        <f>VLOOKUP(E6,Lookup_Table!$A$3:$B$129,2,FALSE)</f>
        <v>Hardware Interfacing</v>
      </c>
      <c r="F7" s="55" t="str">
        <f>VLOOKUP(F6,Lookup_Table!$A$3:$B$129,2,FALSE)</f>
        <v>Functional Specification</v>
      </c>
      <c r="G7" s="46"/>
      <c r="H7" s="20" t="str">
        <f>VLOOKUP(H6,Lookup_Table!$A$3:$B$129,2,FALSE)</f>
        <v>Spring Break</v>
      </c>
      <c r="I7" s="21" t="str">
        <f>VLOOKUP(I6,Lookup_Table!$A$3:$B$129,2,FALSE)</f>
        <v>Spring Break</v>
      </c>
      <c r="J7" s="21" t="str">
        <f>VLOOKUP(J6,Lookup_Table!$A$3:$B$129,2,FALSE)</f>
        <v>Spring Break</v>
      </c>
      <c r="K7" s="21" t="str">
        <f>VLOOKUP(K6,Lookup_Table!$A$3:$B$129,2,FALSE)</f>
        <v>Spring Break</v>
      </c>
      <c r="L7" s="43" t="str">
        <f>VLOOKUP(L6,Lookup_Table!$A$3:$B$129,2,FALSE)</f>
        <v>Spring Break</v>
      </c>
    </row>
    <row r="8" spans="1:12" s="22" customFormat="1" ht="9.9499999999999993" customHeight="1" x14ac:dyDescent="0.25">
      <c r="A8" s="46"/>
      <c r="B8" s="65">
        <f>F5+3</f>
        <v>43857</v>
      </c>
      <c r="C8" s="33">
        <f>B8+1</f>
        <v>43858</v>
      </c>
      <c r="D8" s="34">
        <f t="shared" ref="D8:F8" si="4">C8+1</f>
        <v>43859</v>
      </c>
      <c r="E8" s="33">
        <f t="shared" si="4"/>
        <v>43860</v>
      </c>
      <c r="F8" s="37">
        <f t="shared" si="4"/>
        <v>43861</v>
      </c>
      <c r="G8" s="46"/>
      <c r="H8" s="23">
        <f>L5+3</f>
        <v>43913</v>
      </c>
      <c r="I8" s="33">
        <f>H8+1</f>
        <v>43914</v>
      </c>
      <c r="J8" s="34">
        <f t="shared" ref="J8:L8" si="5">I8+1</f>
        <v>43915</v>
      </c>
      <c r="K8" s="33">
        <f t="shared" si="5"/>
        <v>43916</v>
      </c>
      <c r="L8" s="37">
        <f t="shared" si="5"/>
        <v>43917</v>
      </c>
    </row>
    <row r="9" spans="1:12" s="48" customFormat="1" ht="15" hidden="1" customHeight="1" x14ac:dyDescent="0.25">
      <c r="A9" s="45"/>
      <c r="B9" s="51" t="s">
        <v>56</v>
      </c>
      <c r="C9" s="52" t="s">
        <v>17</v>
      </c>
      <c r="D9" s="52" t="s">
        <v>45</v>
      </c>
      <c r="E9" s="52" t="s">
        <v>17</v>
      </c>
      <c r="F9" s="53" t="s">
        <v>100</v>
      </c>
      <c r="G9" s="45"/>
      <c r="H9" s="51" t="s">
        <v>67</v>
      </c>
      <c r="I9" s="52" t="s">
        <v>49</v>
      </c>
      <c r="J9" s="52" t="s">
        <v>45</v>
      </c>
      <c r="K9" s="52" t="s">
        <v>49</v>
      </c>
      <c r="L9" s="53" t="s">
        <v>108</v>
      </c>
    </row>
    <row r="10" spans="1:12" s="22" customFormat="1" ht="45" customHeight="1" x14ac:dyDescent="0.25">
      <c r="A10" s="46"/>
      <c r="B10" s="66" t="str">
        <f>VLOOKUP(B9,Lookup_Table!$A$3:$B$129,2,FALSE)</f>
        <v>Begin Week 3</v>
      </c>
      <c r="C10" s="32" t="str">
        <f>VLOOKUP(C9,Lookup_Table!$A$3:$B$129,2,FALSE)</f>
        <v>Discrete Components</v>
      </c>
      <c r="D10" s="35" t="str">
        <f>VLOOKUP(D9,Lookup_Table!$A$3:$B$129,2,FALSE)</f>
        <v>Mandatory Lab</v>
      </c>
      <c r="E10" s="32" t="str">
        <f>VLOOKUP(E9,Lookup_Table!$A$3:$B$129,2,FALSE)</f>
        <v>Discrete Components</v>
      </c>
      <c r="F10" s="55" t="str">
        <f>VLOOKUP(F9,Lookup_Table!$A$3:$B$129,2,FALSE)</f>
        <v>Software Overview,
Component Analysis</v>
      </c>
      <c r="G10" s="46"/>
      <c r="H10" s="16" t="str">
        <f>VLOOKUP(H9,Lookup_Table!$A$3:$B$129,2,FALSE)</f>
        <v>Begin Week 11</v>
      </c>
      <c r="I10" s="32" t="str">
        <f>VLOOKUP(I9,Lookup_Table!$A$3:$B$129,2,FALSE)</f>
        <v>Legal &amp; Regulatory</v>
      </c>
      <c r="J10" s="35" t="str">
        <f>VLOOKUP(J9,Lookup_Table!$A$3:$B$129,2,FALSE)</f>
        <v>Mandatory Lab</v>
      </c>
      <c r="K10" s="32" t="str">
        <f>VLOOKUP(K9,Lookup_Table!$A$3:$B$129,2,FALSE)</f>
        <v>Legal &amp; Regulatory</v>
      </c>
      <c r="L10" s="55" t="str">
        <f>VLOOKUP(L9,Lookup_Table!$A$3:$B$129,2,FALSE)</f>
        <v>Legal Analysis</v>
      </c>
    </row>
    <row r="11" spans="1:12" s="22" customFormat="1" ht="9.9499999999999993" customHeight="1" x14ac:dyDescent="0.25">
      <c r="A11" s="46"/>
      <c r="B11" s="23">
        <f>F8+3</f>
        <v>43864</v>
      </c>
      <c r="C11" s="33">
        <f>B11+1</f>
        <v>43865</v>
      </c>
      <c r="D11" s="34">
        <f t="shared" ref="D11:F11" si="6">C11+1</f>
        <v>43866</v>
      </c>
      <c r="E11" s="33">
        <f t="shared" si="6"/>
        <v>43867</v>
      </c>
      <c r="F11" s="37">
        <f t="shared" si="6"/>
        <v>43868</v>
      </c>
      <c r="G11" s="46"/>
      <c r="H11" s="23">
        <f>L8+3</f>
        <v>43920</v>
      </c>
      <c r="I11" s="33">
        <f>H11+1</f>
        <v>43921</v>
      </c>
      <c r="J11" s="34">
        <f t="shared" ref="J11:L11" si="7">I11+1</f>
        <v>43922</v>
      </c>
      <c r="K11" s="33">
        <f t="shared" si="7"/>
        <v>43923</v>
      </c>
      <c r="L11" s="37">
        <f t="shared" si="7"/>
        <v>43924</v>
      </c>
    </row>
    <row r="12" spans="1:12" s="48" customFormat="1" ht="15" hidden="1" customHeight="1" x14ac:dyDescent="0.25">
      <c r="A12" s="45"/>
      <c r="B12" s="51" t="s">
        <v>57</v>
      </c>
      <c r="C12" s="52" t="s">
        <v>18</v>
      </c>
      <c r="D12" s="52" t="s">
        <v>45</v>
      </c>
      <c r="E12" s="52" t="s">
        <v>18</v>
      </c>
      <c r="F12" s="53" t="s">
        <v>101</v>
      </c>
      <c r="G12" s="45"/>
      <c r="H12" s="51" t="s">
        <v>68</v>
      </c>
      <c r="I12" s="52" t="s">
        <v>50</v>
      </c>
      <c r="J12" s="52" t="s">
        <v>45</v>
      </c>
      <c r="K12" s="52" t="s">
        <v>50</v>
      </c>
      <c r="L12" s="53" t="s">
        <v>109</v>
      </c>
    </row>
    <row r="13" spans="1:12" s="22" customFormat="1" ht="45" customHeight="1" x14ac:dyDescent="0.25">
      <c r="A13" s="46"/>
      <c r="B13" s="16" t="str">
        <f>VLOOKUP(B12,Lookup_Table!$A$3:$B$129,2,FALSE)</f>
        <v>Begin Week 4</v>
      </c>
      <c r="C13" s="32" t="str">
        <f>VLOOKUP(C12,Lookup_Table!$A$3:$B$129,2,FALSE)</f>
        <v>Power Design</v>
      </c>
      <c r="D13" s="35" t="str">
        <f>VLOOKUP(D12,Lookup_Table!$A$3:$B$129,2,FALSE)</f>
        <v>Mandatory Lab</v>
      </c>
      <c r="E13" s="32" t="str">
        <f>VLOOKUP(E12,Lookup_Table!$A$3:$B$129,2,FALSE)</f>
        <v>Power Design</v>
      </c>
      <c r="F13" s="55" t="str">
        <f>VLOOKUP(F12,Lookup_Table!$A$3:$B$129,2,FALSE)</f>
        <v>Bill of Materials,
Electrical Overview</v>
      </c>
      <c r="G13" s="46"/>
      <c r="H13" s="16" t="str">
        <f>VLOOKUP(H12,Lookup_Table!$A$3:$B$129,2,FALSE)</f>
        <v>Begin Week 12</v>
      </c>
      <c r="I13" s="32" t="str">
        <f>VLOOKUP(I12,Lookup_Table!$A$3:$B$129,2,FALSE)</f>
        <v>Reliability &amp; Safety</v>
      </c>
      <c r="J13" s="35" t="str">
        <f>VLOOKUP(J12,Lookup_Table!$A$3:$B$129,2,FALSE)</f>
        <v>Mandatory Lab</v>
      </c>
      <c r="K13" s="32" t="str">
        <f>VLOOKUP(K12,Lookup_Table!$A$3:$B$129,2,FALSE)</f>
        <v>Reliability &amp; Safety</v>
      </c>
      <c r="L13" s="55" t="str">
        <f>VLOOKUP(L12,Lookup_Table!$A$3:$B$129,2,FALSE)</f>
        <v>Reliability &amp; Safety Analysis</v>
      </c>
    </row>
    <row r="14" spans="1:12" s="22" customFormat="1" ht="9.9499999999999993" customHeight="1" x14ac:dyDescent="0.25">
      <c r="A14" s="46"/>
      <c r="B14" s="23">
        <f>F11+3</f>
        <v>43871</v>
      </c>
      <c r="C14" s="33">
        <f>B14+1</f>
        <v>43872</v>
      </c>
      <c r="D14" s="34">
        <f t="shared" ref="D14:F14" si="8">C14+1</f>
        <v>43873</v>
      </c>
      <c r="E14" s="33">
        <f t="shared" si="8"/>
        <v>43874</v>
      </c>
      <c r="F14" s="37">
        <f t="shared" si="8"/>
        <v>43875</v>
      </c>
      <c r="G14" s="46"/>
      <c r="H14" s="23">
        <f>L11+3</f>
        <v>43927</v>
      </c>
      <c r="I14" s="33">
        <f>H14+1</f>
        <v>43928</v>
      </c>
      <c r="J14" s="34">
        <f t="shared" ref="J14:L14" si="9">I14+1</f>
        <v>43929</v>
      </c>
      <c r="K14" s="33">
        <f t="shared" si="9"/>
        <v>43930</v>
      </c>
      <c r="L14" s="37">
        <f t="shared" si="9"/>
        <v>43931</v>
      </c>
    </row>
    <row r="15" spans="1:12" s="48" customFormat="1" ht="15" hidden="1" customHeight="1" x14ac:dyDescent="0.25">
      <c r="A15" s="45"/>
      <c r="B15" s="51" t="s">
        <v>58</v>
      </c>
      <c r="C15" s="52" t="s">
        <v>19</v>
      </c>
      <c r="D15" s="52" t="s">
        <v>45</v>
      </c>
      <c r="E15" s="52" t="s">
        <v>20</v>
      </c>
      <c r="F15" s="53" t="s">
        <v>102</v>
      </c>
      <c r="G15" s="45"/>
      <c r="H15" s="51" t="s">
        <v>69</v>
      </c>
      <c r="I15" s="52" t="s">
        <v>51</v>
      </c>
      <c r="J15" s="52" t="s">
        <v>45</v>
      </c>
      <c r="K15" s="52" t="s">
        <v>52</v>
      </c>
      <c r="L15" s="53" t="s">
        <v>110</v>
      </c>
    </row>
    <row r="16" spans="1:12" s="22" customFormat="1" ht="45" customHeight="1" x14ac:dyDescent="0.25">
      <c r="A16" s="46"/>
      <c r="B16" s="16" t="str">
        <f>VLOOKUP(B15,Lookup_Table!$A$3:$B$129,2,FALSE)</f>
        <v>Begin Week 5</v>
      </c>
      <c r="C16" s="32" t="str">
        <f>VLOOKUP(C15,Lookup_Table!$A$3:$B$129,2,FALSE)</f>
        <v>Firmware Design</v>
      </c>
      <c r="D16" s="35" t="str">
        <f>VLOOKUP(D15,Lookup_Table!$A$3:$B$129,2,FALSE)</f>
        <v>Mandatory Lab</v>
      </c>
      <c r="E16" s="32" t="str">
        <f>VLOOKUP(E15,Lookup_Table!$A$3:$B$129,2,FALSE)</f>
        <v>Hardware Design 1</v>
      </c>
      <c r="F16" s="55" t="str">
        <f>VLOOKUP(F15,Lookup_Table!$A$3:$B$129,2,FALSE)</f>
        <v>Mechanical Overview</v>
      </c>
      <c r="G16" s="46"/>
      <c r="H16" s="16" t="str">
        <f>VLOOKUP(H15,Lookup_Table!$A$3:$B$129,2,FALSE)</f>
        <v>Begin Week 13</v>
      </c>
      <c r="I16" s="32" t="str">
        <f>VLOOKUP(I15,Lookup_Table!$A$3:$B$129,2,FALSE)</f>
        <v>Ethical Considerations</v>
      </c>
      <c r="J16" s="35" t="str">
        <f>VLOOKUP(J15,Lookup_Table!$A$3:$B$129,2,FALSE)</f>
        <v>Mandatory Lab</v>
      </c>
      <c r="K16" s="32" t="str">
        <f>VLOOKUP(K15,Lookup_Table!$A$3:$B$129,2,FALSE)</f>
        <v>Environmental Concerns</v>
      </c>
      <c r="L16" s="55" t="str">
        <f>VLOOKUP(L15,Lookup_Table!$A$3:$B$129,2,FALSE)</f>
        <v>Ethical &amp; Environmental Analysis</v>
      </c>
    </row>
    <row r="17" spans="1:12" s="22" customFormat="1" ht="9.75" customHeight="1" x14ac:dyDescent="0.25">
      <c r="A17" s="46"/>
      <c r="B17" s="23">
        <f>F14+3</f>
        <v>43878</v>
      </c>
      <c r="C17" s="33">
        <f>B17+1</f>
        <v>43879</v>
      </c>
      <c r="D17" s="34">
        <f t="shared" ref="D17:F17" si="10">C17+1</f>
        <v>43880</v>
      </c>
      <c r="E17" s="33">
        <f t="shared" si="10"/>
        <v>43881</v>
      </c>
      <c r="F17" s="37">
        <f t="shared" si="10"/>
        <v>43882</v>
      </c>
      <c r="G17" s="46"/>
      <c r="H17" s="23">
        <f>L14+3</f>
        <v>43934</v>
      </c>
      <c r="I17" s="67">
        <f>H17+1</f>
        <v>43935</v>
      </c>
      <c r="J17" s="34">
        <f t="shared" ref="J17:L17" si="11">I17+1</f>
        <v>43936</v>
      </c>
      <c r="K17" s="24">
        <f t="shared" si="11"/>
        <v>43937</v>
      </c>
      <c r="L17" s="37">
        <f t="shared" si="11"/>
        <v>43938</v>
      </c>
    </row>
    <row r="18" spans="1:12" s="48" customFormat="1" ht="15" hidden="1" customHeight="1" x14ac:dyDescent="0.25">
      <c r="A18" s="45"/>
      <c r="B18" s="51" t="s">
        <v>59</v>
      </c>
      <c r="C18" s="52" t="s">
        <v>21</v>
      </c>
      <c r="D18" s="52" t="s">
        <v>45</v>
      </c>
      <c r="E18" s="52" t="s">
        <v>22</v>
      </c>
      <c r="F18" s="53" t="s">
        <v>103</v>
      </c>
      <c r="G18" s="45"/>
      <c r="H18" s="51" t="s">
        <v>70</v>
      </c>
      <c r="I18" s="52" t="s">
        <v>61</v>
      </c>
      <c r="J18" s="52" t="s">
        <v>45</v>
      </c>
      <c r="K18" s="52" t="s">
        <v>61</v>
      </c>
      <c r="L18" s="53" t="s">
        <v>111</v>
      </c>
    </row>
    <row r="19" spans="1:12" s="22" customFormat="1" ht="45" customHeight="1" x14ac:dyDescent="0.25">
      <c r="A19" s="46"/>
      <c r="B19" s="16" t="str">
        <f>VLOOKUP(B18,Lookup_Table!$A$3:$B$129,2,FALSE)</f>
        <v>Begin Week 6</v>
      </c>
      <c r="C19" s="32" t="str">
        <f>VLOOKUP(C18,Lookup_Table!$A$3:$B$129,2,FALSE)</f>
        <v>Hardware Design 2</v>
      </c>
      <c r="D19" s="35" t="str">
        <f>VLOOKUP(D18,Lookup_Table!$A$3:$B$129,2,FALSE)</f>
        <v>Mandatory Lab</v>
      </c>
      <c r="E19" s="32" t="str">
        <f>VLOOKUP(E18,Lookup_Table!$A$3:$B$129,2,FALSE)</f>
        <v>PCB Assembly</v>
      </c>
      <c r="F19" s="55" t="str">
        <f>VLOOKUP(F18,Lookup_Table!$A$3:$B$129,2,FALSE)</f>
        <v>PCB Footprints &amp; Schematic</v>
      </c>
      <c r="G19" s="46"/>
      <c r="H19" s="16" t="str">
        <f>VLOOKUP(H18,Lookup_Table!$A$3:$B$129,2,FALSE)</f>
        <v>Begin Week 14</v>
      </c>
      <c r="I19" s="68" t="str">
        <f>VLOOKUP(I18,Lookup_Table!$A$3:$B$129,2,FALSE)</f>
        <v>No Lecture</v>
      </c>
      <c r="J19" s="35" t="str">
        <f>VLOOKUP(J18,Lookup_Table!$A$3:$B$129,2,FALSE)</f>
        <v>Mandatory Lab</v>
      </c>
      <c r="K19" s="17" t="str">
        <f>VLOOKUP(K18,Lookup_Table!$A$3:$B$129,2,FALSE)</f>
        <v>No Lecture</v>
      </c>
      <c r="L19" s="55" t="str">
        <f>VLOOKUP(L18,Lookup_Table!$A$3:$B$129,2,FALSE)</f>
        <v>User Manual</v>
      </c>
    </row>
    <row r="20" spans="1:12" s="22" customFormat="1" ht="9.9499999999999993" customHeight="1" x14ac:dyDescent="0.25">
      <c r="A20" s="46"/>
      <c r="B20" s="23">
        <f>F17+3</f>
        <v>43885</v>
      </c>
      <c r="C20" s="33">
        <f>B20+1</f>
        <v>43886</v>
      </c>
      <c r="D20" s="34">
        <f t="shared" ref="D20:F20" si="12">C20+1</f>
        <v>43887</v>
      </c>
      <c r="E20" s="33">
        <f t="shared" si="12"/>
        <v>43888</v>
      </c>
      <c r="F20" s="37">
        <f t="shared" si="12"/>
        <v>43889</v>
      </c>
      <c r="G20" s="46"/>
      <c r="H20" s="23">
        <f>L17+3</f>
        <v>43941</v>
      </c>
      <c r="I20" s="24">
        <f>H20+1</f>
        <v>43942</v>
      </c>
      <c r="J20" s="34">
        <f t="shared" ref="J20:L20" si="13">I20+1</f>
        <v>43943</v>
      </c>
      <c r="K20" s="33">
        <f t="shared" si="13"/>
        <v>43944</v>
      </c>
      <c r="L20" s="37">
        <f t="shared" si="13"/>
        <v>43945</v>
      </c>
    </row>
    <row r="21" spans="1:12" s="48" customFormat="1" ht="15" hidden="1" customHeight="1" x14ac:dyDescent="0.25">
      <c r="A21" s="45"/>
      <c r="B21" s="51" t="s">
        <v>79</v>
      </c>
      <c r="C21" s="52" t="s">
        <v>22</v>
      </c>
      <c r="D21" s="52" t="s">
        <v>45</v>
      </c>
      <c r="E21" s="52" t="s">
        <v>62</v>
      </c>
      <c r="F21" s="53" t="s">
        <v>104</v>
      </c>
      <c r="G21" s="45"/>
      <c r="H21" s="51" t="s">
        <v>71</v>
      </c>
      <c r="I21" s="52" t="s">
        <v>61</v>
      </c>
      <c r="J21" s="52" t="s">
        <v>45</v>
      </c>
      <c r="K21" s="52" t="s">
        <v>53</v>
      </c>
      <c r="L21" s="53" t="s">
        <v>112</v>
      </c>
    </row>
    <row r="22" spans="1:12" s="22" customFormat="1" ht="45" customHeight="1" x14ac:dyDescent="0.25">
      <c r="A22" s="46"/>
      <c r="B22" s="16" t="str">
        <f>VLOOKUP(B21,Lookup_Table!$A$3:$B$129,2,FALSE)</f>
        <v>Begin Week 7</v>
      </c>
      <c r="C22" s="32" t="str">
        <f>VLOOKUP(C21,Lookup_Table!$A$3:$B$129,2,FALSE)</f>
        <v>PCB Assembly</v>
      </c>
      <c r="D22" s="35" t="str">
        <f>VLOOKUP(D21,Lookup_Table!$A$3:$B$129,2,FALSE)</f>
        <v>Mandatory Lab</v>
      </c>
      <c r="E22" s="32" t="str">
        <f>VLOOKUP(E21,Lookup_Table!$A$3:$B$129,2,FALSE)</f>
        <v>Design Review Lecture</v>
      </c>
      <c r="F22" s="55" t="str">
        <f>VLOOKUP(F21,Lookup_Table!$A$3:$B$129,2,FALSE)</f>
        <v>PCB Layout Draft
Software Formalization</v>
      </c>
      <c r="G22" s="46"/>
      <c r="H22" s="16" t="str">
        <f>VLOOKUP(H21,Lookup_Table!$A$3:$B$129,2,FALSE)</f>
        <v>Begin Week 15</v>
      </c>
      <c r="I22" s="17" t="str">
        <f>VLOOKUP(I21,Lookup_Table!$A$3:$B$129,2,FALSE)</f>
        <v>No Lecture</v>
      </c>
      <c r="J22" s="35" t="str">
        <f>VLOOKUP(J21,Lookup_Table!$A$3:$B$129,2,FALSE)</f>
        <v>Mandatory Lab</v>
      </c>
      <c r="K22" s="32" t="str">
        <f>VLOOKUP(K21,Lookup_Table!$A$3:$B$129,2,FALSE)</f>
        <v>Final Steps</v>
      </c>
      <c r="L22" s="55" t="str">
        <f>VLOOKUP(L21,Lookup_Table!$A$3:$B$129,2,FALSE)</f>
        <v>Senior Dessign Report</v>
      </c>
    </row>
    <row r="23" spans="1:12" s="22" customFormat="1" ht="9.9499999999999993" customHeight="1" x14ac:dyDescent="0.25">
      <c r="A23" s="46"/>
      <c r="B23" s="38">
        <f>F20+3</f>
        <v>43892</v>
      </c>
      <c r="C23" s="39">
        <f>B23+1</f>
        <v>43893</v>
      </c>
      <c r="D23" s="39">
        <f t="shared" ref="D23:F23" si="14">C23+1</f>
        <v>43894</v>
      </c>
      <c r="E23" s="39">
        <f t="shared" si="14"/>
        <v>43895</v>
      </c>
      <c r="F23" s="40">
        <f t="shared" si="14"/>
        <v>43896</v>
      </c>
      <c r="G23" s="46"/>
      <c r="H23" s="23">
        <f>L20+3</f>
        <v>43948</v>
      </c>
      <c r="I23" s="24">
        <f>H23+1</f>
        <v>43949</v>
      </c>
      <c r="J23" s="24">
        <f t="shared" ref="J23:L23" si="15">I23+1</f>
        <v>43950</v>
      </c>
      <c r="K23" s="24">
        <f t="shared" si="15"/>
        <v>43951</v>
      </c>
      <c r="L23" s="25">
        <f t="shared" si="15"/>
        <v>43952</v>
      </c>
    </row>
    <row r="24" spans="1:12" s="48" customFormat="1" ht="15" hidden="1" customHeight="1" x14ac:dyDescent="0.25">
      <c r="A24" s="45"/>
      <c r="B24" s="51" t="s">
        <v>44</v>
      </c>
      <c r="C24" s="52" t="s">
        <v>44</v>
      </c>
      <c r="D24" s="52" t="s">
        <v>44</v>
      </c>
      <c r="E24" s="52" t="s">
        <v>44</v>
      </c>
      <c r="F24" s="54" t="s">
        <v>44</v>
      </c>
      <c r="G24" s="45"/>
      <c r="H24" s="51" t="s">
        <v>72</v>
      </c>
      <c r="I24" s="52" t="s">
        <v>61</v>
      </c>
      <c r="J24" s="52" t="s">
        <v>60</v>
      </c>
      <c r="K24" s="52" t="s">
        <v>61</v>
      </c>
      <c r="L24" s="53" t="s">
        <v>114</v>
      </c>
    </row>
    <row r="25" spans="1:12" s="22" customFormat="1" ht="45" customHeight="1" thickBot="1" x14ac:dyDescent="0.3">
      <c r="A25" s="56"/>
      <c r="B25" s="41" t="str">
        <f>VLOOKUP(B24,Lookup_Table!$A$3:$B$129,2,FALSE)</f>
        <v>Midterm Design Review</v>
      </c>
      <c r="C25" s="42" t="str">
        <f>VLOOKUP(C24,Lookup_Table!$A$3:$B$129,2,FALSE)</f>
        <v>Midterm Design Review</v>
      </c>
      <c r="D25" s="42" t="str">
        <f>VLOOKUP(D24,Lookup_Table!$A$3:$B$129,2,FALSE)</f>
        <v>Midterm Design Review</v>
      </c>
      <c r="E25" s="42" t="str">
        <f>VLOOKUP(E24,Lookup_Table!$A$3:$B$129,2,FALSE)</f>
        <v>Midterm Design Review</v>
      </c>
      <c r="F25" s="57" t="str">
        <f>VLOOKUP(F24,Lookup_Table!$A$3:$B$129,2,FALSE)</f>
        <v>Midterm Design Review</v>
      </c>
      <c r="G25" s="56"/>
      <c r="H25" s="18" t="str">
        <f>VLOOKUP(H24,Lookup_Table!$A$3:$B$129,2,FALSE)</f>
        <v>Begin Week 16</v>
      </c>
      <c r="I25" s="19" t="str">
        <f>VLOOKUP(I24,Lookup_Table!$A$3:$B$129,2,FALSE)</f>
        <v>No Lecture</v>
      </c>
      <c r="J25" s="19" t="str">
        <f>VLOOKUP(J24,Lookup_Table!$A$3:$B$129,2,FALSE)</f>
        <v>No Lab</v>
      </c>
      <c r="K25" s="19" t="str">
        <f>VLOOKUP(K24,Lookup_Table!$A$3:$B$129,2,FALSE)</f>
        <v>No Lecture</v>
      </c>
      <c r="L25" s="58" t="str">
        <f>VLOOKUP(L24,Lookup_Table!$A$3:$B$129,2,FALSE)</f>
        <v>No Homework Due</v>
      </c>
    </row>
    <row r="26" spans="1:12" s="22" customFormat="1" ht="9.9499999999999993" customHeight="1" x14ac:dyDescent="0.25">
      <c r="A26" s="47"/>
      <c r="G26" s="46"/>
      <c r="I26"/>
      <c r="J26"/>
      <c r="K26"/>
      <c r="L26"/>
    </row>
    <row r="27" spans="1:12" ht="15" customHeight="1" thickBot="1" x14ac:dyDescent="0.3">
      <c r="G27" s="45"/>
    </row>
    <row r="28" spans="1:12" s="6" customFormat="1" ht="30" customHeight="1" thickBot="1" x14ac:dyDescent="0.25">
      <c r="A28" s="49"/>
      <c r="G28" s="50"/>
      <c r="H28" s="62" t="s">
        <v>128</v>
      </c>
      <c r="I28" s="63"/>
      <c r="J28" s="63"/>
      <c r="K28" s="63"/>
      <c r="L28" s="64"/>
    </row>
    <row r="29" spans="1:12" s="22" customFormat="1" ht="9.9499999999999993" customHeight="1" x14ac:dyDescent="0.25">
      <c r="A29" s="47"/>
      <c r="G29" s="46"/>
      <c r="H29"/>
      <c r="I29"/>
      <c r="J29"/>
      <c r="K29"/>
      <c r="L29"/>
    </row>
    <row r="30" spans="1:12" s="22" customFormat="1" ht="9.9499999999999993" customHeight="1" x14ac:dyDescent="0.25">
      <c r="A30" s="47"/>
      <c r="G30" s="46"/>
      <c r="H30"/>
      <c r="I30"/>
      <c r="J30"/>
      <c r="K30"/>
      <c r="L30"/>
    </row>
    <row r="35" spans="5:5" ht="9.9499999999999993" customHeight="1" x14ac:dyDescent="0.25">
      <c r="E35" s="22"/>
    </row>
  </sheetData>
  <mergeCells count="1">
    <mergeCell ref="H28:L2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Update_Spring</vt:lpstr>
      <vt:lpstr>Lookup_Table</vt:lpstr>
      <vt:lpstr>Spring_Schedule</vt:lpstr>
      <vt:lpstr>Sheet1</vt:lpstr>
    </vt:vector>
  </TitlesOfParts>
  <Company>Engineering Computer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Wild, Todd Allen</dc:creator>
  <cp:lastModifiedBy>Wild, Todd Allen</cp:lastModifiedBy>
  <cp:lastPrinted>2018-12-03T18:30:42Z</cp:lastPrinted>
  <dcterms:created xsi:type="dcterms:W3CDTF">2018-11-30T20:32:42Z</dcterms:created>
  <dcterms:modified xsi:type="dcterms:W3CDTF">2020-01-09T20:38:40Z</dcterms:modified>
</cp:coreProperties>
</file>